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575"/>
  </bookViews>
  <sheets>
    <sheet name="貸借対照表" sheetId="16" r:id="rId1"/>
    <sheet name="行政コスト計算書" sheetId="17" r:id="rId2"/>
    <sheet name="純資産変動計算書" sheetId="18" r:id="rId3"/>
    <sheet name="資金収支計算書" sheetId="19" r:id="rId4"/>
    <sheet name="全体貸借対照表" sheetId="20" r:id="rId5"/>
    <sheet name="全体行政コスト計算書" sheetId="21" r:id="rId6"/>
    <sheet name="全体純資産変動計算書" sheetId="22" r:id="rId7"/>
    <sheet name="全体資金収支計算書" sheetId="23" r:id="rId8"/>
    <sheet name="連結貸借対照表" sheetId="24" r:id="rId9"/>
    <sheet name="連結行政コスト計算書" sheetId="25" r:id="rId10"/>
    <sheet name="連結純資産変動計算書" sheetId="26" r:id="rId11"/>
    <sheet name="連結資金収支計算書" sheetId="27" r:id="rId12"/>
  </sheets>
  <externalReferences>
    <externalReference r:id="rId13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5">全体行政コスト計算書!$B$1:$P$43</definedName>
    <definedName name="_xlnm.Print_Area" localSheetId="7">全体資金収支計算書!$B$1:$O$62</definedName>
    <definedName name="_xlnm.Print_Area" localSheetId="6">全体純資産変動計算書!$B$1:$Q$25</definedName>
    <definedName name="_xlnm.Print_Area" localSheetId="4">全体貸借対照表!$C$1:$AB$65</definedName>
    <definedName name="_xlnm.Print_Area" localSheetId="0">貸借対照表!$C$1:$AB$64</definedName>
    <definedName name="_xlnm.Print_Area" localSheetId="9">連結行政コスト計算書!$B$1:$P$42</definedName>
    <definedName name="_xlnm.Print_Area" localSheetId="11">連結資金収支計算書!$B$1:$O$62</definedName>
    <definedName name="_xlnm.Print_Area" localSheetId="10">連結純資産変動計算書!$B$1:$S$27</definedName>
    <definedName name="_xlnm.Print_Area" localSheetId="8">連結貸借対照表!$C$1:$AB$64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6">#REF!</definedName>
    <definedName name="フォーム共通定義_「画面ＩＤ」入力セルの位置_行" localSheetId="4">#REF!</definedName>
    <definedName name="フォーム共通定義_「画面ＩＤ」入力セルの位置_行" localSheetId="0">#REF!</definedName>
    <definedName name="フォーム共通定義_「画面ＩＤ」入力セルの位置_行" localSheetId="10">#REF!</definedName>
    <definedName name="フォーム共通定義_「画面ＩＤ」入力セルの位置_行" localSheetId="8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6">#REF!</definedName>
    <definedName name="フォーム共通定義_「画面ＩＤ」入力セルの位置_列" localSheetId="4">#REF!</definedName>
    <definedName name="フォーム共通定義_「画面ＩＤ」入力セルの位置_列" localSheetId="0">#REF!</definedName>
    <definedName name="フォーム共通定義_「画面ＩＤ」入力セルの位置_列" localSheetId="10">#REF!</definedName>
    <definedName name="フォーム共通定義_「画面ＩＤ」入力セルの位置_列" localSheetId="8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6">#REF!</definedName>
    <definedName name="画面イベント定義_「画面ＩＤ」入力セルの位置_行" localSheetId="4">#REF!</definedName>
    <definedName name="画面イベント定義_「画面ＩＤ」入力セルの位置_行" localSheetId="0">#REF!</definedName>
    <definedName name="画面イベント定義_「画面ＩＤ」入力セルの位置_行" localSheetId="10">#REF!</definedName>
    <definedName name="画面イベント定義_「画面ＩＤ」入力セルの位置_行" localSheetId="8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6">#REF!</definedName>
    <definedName name="画面イベント定義_「画面ＩＤ」入力セルの位置_列" localSheetId="4">#REF!</definedName>
    <definedName name="画面イベント定義_「画面ＩＤ」入力セルの位置_列" localSheetId="0">#REF!</definedName>
    <definedName name="画面イベント定義_「画面ＩＤ」入力セルの位置_列" localSheetId="10">#REF!</definedName>
    <definedName name="画面イベント定義_「画面ＩＤ」入力セルの位置_列" localSheetId="8">#REF!</definedName>
    <definedName name="画面イベント定義_「画面ＩＤ」入力セルの位置_列">#REF!</definedName>
    <definedName name="論理データ型一覧">[1]論理データ型!$A$3:$A$41</definedName>
  </definedNames>
  <calcPr calcId="145621"/>
</workbook>
</file>

<file path=xl/calcChain.xml><?xml version="1.0" encoding="utf-8"?>
<calcChain xmlns="http://schemas.openxmlformats.org/spreadsheetml/2006/main">
  <c r="Q59" i="27" l="1"/>
  <c r="Q48" i="27"/>
  <c r="Q45" i="27"/>
  <c r="Q51" i="27" s="1"/>
  <c r="Q37" i="27"/>
  <c r="Q31" i="27"/>
  <c r="Q43" i="27" s="1"/>
  <c r="Q25" i="27"/>
  <c r="Q20" i="27"/>
  <c r="Q15" i="27"/>
  <c r="Q10" i="27"/>
  <c r="Q9" i="27"/>
  <c r="Q29" i="27" s="1"/>
  <c r="Q52" i="27" s="1"/>
  <c r="Q55" i="27" s="1"/>
  <c r="Q60" i="27" s="1"/>
  <c r="U23" i="26"/>
  <c r="U22" i="26"/>
  <c r="U21" i="26"/>
  <c r="U20" i="26"/>
  <c r="U19" i="26"/>
  <c r="W14" i="26"/>
  <c r="V14" i="26"/>
  <c r="V24" i="26" s="1"/>
  <c r="U12" i="26"/>
  <c r="U11" i="26"/>
  <c r="X10" i="26"/>
  <c r="X13" i="26" s="1"/>
  <c r="X24" i="26" s="1"/>
  <c r="X25" i="26" s="1"/>
  <c r="U25" i="26" s="1"/>
  <c r="W10" i="26"/>
  <c r="W13" i="26" s="1"/>
  <c r="U9" i="26"/>
  <c r="U8" i="26"/>
  <c r="R37" i="25"/>
  <c r="R32" i="25"/>
  <c r="R28" i="25"/>
  <c r="R23" i="25"/>
  <c r="R19" i="25"/>
  <c r="R14" i="25"/>
  <c r="R9" i="25"/>
  <c r="R8" i="25" s="1"/>
  <c r="R7" i="25" s="1"/>
  <c r="R31" i="25" s="1"/>
  <c r="R40" i="25" s="1"/>
  <c r="AE61" i="24"/>
  <c r="AD55" i="24"/>
  <c r="AD51" i="24" s="1"/>
  <c r="AD46" i="24"/>
  <c r="AD40" i="24"/>
  <c r="AD39" i="24"/>
  <c r="AD36" i="24"/>
  <c r="AD25" i="24"/>
  <c r="AE13" i="24"/>
  <c r="AD9" i="24"/>
  <c r="AD8" i="24"/>
  <c r="AD7" i="24" s="1"/>
  <c r="AD62" i="24" s="1"/>
  <c r="AE7" i="24"/>
  <c r="AE22" i="24" s="1"/>
  <c r="AE62" i="24" s="1"/>
  <c r="W24" i="26" l="1"/>
  <c r="U13" i="26"/>
  <c r="U24" i="26"/>
  <c r="U10" i="26"/>
  <c r="Q59" i="23" l="1"/>
  <c r="Q48" i="23"/>
  <c r="Q45" i="23"/>
  <c r="Q51" i="23" s="1"/>
  <c r="Q37" i="23"/>
  <c r="Q31" i="23"/>
  <c r="Q43" i="23" s="1"/>
  <c r="Q25" i="23"/>
  <c r="Q20" i="23"/>
  <c r="Q15" i="23"/>
  <c r="Q10" i="23"/>
  <c r="Q9" i="23" s="1"/>
  <c r="Q29" i="23" s="1"/>
  <c r="Q52" i="23" s="1"/>
  <c r="Q55" i="23" s="1"/>
  <c r="Q60" i="23" s="1"/>
  <c r="U23" i="22"/>
  <c r="U21" i="22"/>
  <c r="U20" i="22"/>
  <c r="U19" i="22"/>
  <c r="W14" i="22"/>
  <c r="V14" i="22"/>
  <c r="V22" i="22" s="1"/>
  <c r="U12" i="22"/>
  <c r="U11" i="22"/>
  <c r="W10" i="22"/>
  <c r="W13" i="22" s="1"/>
  <c r="U10" i="22"/>
  <c r="U9" i="22"/>
  <c r="U8" i="22"/>
  <c r="R38" i="21"/>
  <c r="R32" i="21"/>
  <c r="R28" i="21"/>
  <c r="R23" i="21"/>
  <c r="R19" i="21"/>
  <c r="R14" i="21"/>
  <c r="R9" i="21"/>
  <c r="R8" i="21"/>
  <c r="R7" i="21" s="1"/>
  <c r="R31" i="21" s="1"/>
  <c r="R41" i="21" s="1"/>
  <c r="AE62" i="20"/>
  <c r="AD56" i="20"/>
  <c r="AD52" i="20"/>
  <c r="AD47" i="20"/>
  <c r="AD40" i="20"/>
  <c r="AD39" i="20" s="1"/>
  <c r="AD36" i="20"/>
  <c r="AD25" i="20"/>
  <c r="AE13" i="20"/>
  <c r="AD9" i="20"/>
  <c r="AD8" i="20" s="1"/>
  <c r="AD7" i="20" s="1"/>
  <c r="AD63" i="20" s="1"/>
  <c r="AE7" i="20"/>
  <c r="AE22" i="20" s="1"/>
  <c r="AE63" i="20" s="1"/>
  <c r="U13" i="22" l="1"/>
  <c r="W22" i="22"/>
  <c r="U22" i="22" s="1"/>
  <c r="Q59" i="19" l="1"/>
  <c r="Q48" i="19"/>
  <c r="Q45" i="19"/>
  <c r="Q51" i="19" s="1"/>
  <c r="Q37" i="19"/>
  <c r="Q31" i="19"/>
  <c r="Q43" i="19" s="1"/>
  <c r="Q25" i="19"/>
  <c r="Q20" i="19"/>
  <c r="Q15" i="19"/>
  <c r="Q10" i="19"/>
  <c r="Q9" i="19" s="1"/>
  <c r="Q29" i="19" s="1"/>
  <c r="Q52" i="19" s="1"/>
  <c r="Q55" i="19" s="1"/>
  <c r="Q60" i="19" s="1"/>
  <c r="U23" i="18"/>
  <c r="U21" i="18"/>
  <c r="U20" i="18"/>
  <c r="U19" i="18"/>
  <c r="W14" i="18"/>
  <c r="V14" i="18"/>
  <c r="V22" i="18" s="1"/>
  <c r="U12" i="18"/>
  <c r="U11" i="18"/>
  <c r="W10" i="18"/>
  <c r="W13" i="18" s="1"/>
  <c r="U9" i="18"/>
  <c r="U8" i="18"/>
  <c r="R38" i="17"/>
  <c r="R32" i="17"/>
  <c r="R28" i="17"/>
  <c r="R23" i="17"/>
  <c r="R19" i="17"/>
  <c r="R14" i="17"/>
  <c r="R9" i="17"/>
  <c r="R8" i="17" s="1"/>
  <c r="R7" i="17" s="1"/>
  <c r="R31" i="17" s="1"/>
  <c r="R41" i="17" s="1"/>
  <c r="AE61" i="16"/>
  <c r="AD56" i="16"/>
  <c r="AD52" i="16" s="1"/>
  <c r="AD47" i="16"/>
  <c r="AD40" i="16"/>
  <c r="AD39" i="16" s="1"/>
  <c r="AD36" i="16"/>
  <c r="AD25" i="16"/>
  <c r="AE13" i="16"/>
  <c r="AD9" i="16"/>
  <c r="AD8" i="16" s="1"/>
  <c r="AD7" i="16" s="1"/>
  <c r="AE7" i="16"/>
  <c r="AE22" i="16" s="1"/>
  <c r="AE62" i="16" s="1"/>
  <c r="U10" i="18" l="1"/>
  <c r="AD62" i="16"/>
  <c r="U13" i="18"/>
  <c r="W22" i="18"/>
  <c r="U22" i="18" s="1"/>
</calcChain>
</file>

<file path=xl/sharedStrings.xml><?xml version="1.0" encoding="utf-8"?>
<sst xmlns="http://schemas.openxmlformats.org/spreadsheetml/2006/main" count="1467" uniqueCount="380">
  <si>
    <t>（平成２９年３月３１日現在）</t>
  </si>
  <si>
    <t>（単位：百万円）</t>
  </si>
  <si>
    <t>科目コード</t>
  </si>
  <si>
    <t>科目コー</t>
  </si>
  <si>
    <t>科目</t>
  </si>
  <si>
    <t>金額</t>
  </si>
  <si>
    <t>【資産の部】</t>
  </si>
  <si>
    <t>【負債の部】</t>
  </si>
  <si>
    <t>1020000</t>
  </si>
  <si>
    <t>1590000</t>
  </si>
  <si>
    <t>固定資産</t>
  </si>
  <si>
    <t>固定負債</t>
  </si>
  <si>
    <t>※</t>
  </si>
  <si>
    <t>1030000</t>
  </si>
  <si>
    <t>1600000</t>
  </si>
  <si>
    <t>有形固定資産</t>
  </si>
  <si>
    <t>地方債</t>
  </si>
  <si>
    <t>1040000</t>
  </si>
  <si>
    <t>1610000</t>
  </si>
  <si>
    <t>事業用資産</t>
  </si>
  <si>
    <t>長期未払金</t>
  </si>
  <si>
    <t>1050000</t>
  </si>
  <si>
    <t>1620000</t>
  </si>
  <si>
    <t>土地</t>
  </si>
  <si>
    <t>退職手当引当金</t>
  </si>
  <si>
    <t>1060000</t>
  </si>
  <si>
    <t>1630000</t>
  </si>
  <si>
    <t>立木竹</t>
  </si>
  <si>
    <t>損失補償等引当金</t>
  </si>
  <si>
    <t>1070000</t>
  </si>
  <si>
    <t>1640000</t>
  </si>
  <si>
    <t>建物</t>
  </si>
  <si>
    <t>その他</t>
  </si>
  <si>
    <t>1080000</t>
  </si>
  <si>
    <t>1650000</t>
  </si>
  <si>
    <t>建物減価償却累計額</t>
  </si>
  <si>
    <t>流動負債</t>
  </si>
  <si>
    <t>1090000</t>
  </si>
  <si>
    <t>1660000</t>
  </si>
  <si>
    <t>工作物</t>
  </si>
  <si>
    <t>1年内償還予定地方債</t>
  </si>
  <si>
    <t>1100000</t>
  </si>
  <si>
    <t>1670000</t>
  </si>
  <si>
    <t>工作物減価償却累計額</t>
  </si>
  <si>
    <t>未払金</t>
  </si>
  <si>
    <t>1110000</t>
  </si>
  <si>
    <t>1680000</t>
  </si>
  <si>
    <t>船舶</t>
  </si>
  <si>
    <t>未払費用</t>
  </si>
  <si>
    <t>1120000</t>
  </si>
  <si>
    <t>1690000</t>
  </si>
  <si>
    <t>船舶減価償却累計額</t>
  </si>
  <si>
    <t>前受金</t>
  </si>
  <si>
    <t>1130000</t>
  </si>
  <si>
    <t>1700000</t>
  </si>
  <si>
    <t>浮標等</t>
  </si>
  <si>
    <t>前受収益</t>
  </si>
  <si>
    <t>1140000</t>
  </si>
  <si>
    <t>1710000</t>
  </si>
  <si>
    <t>浮標等減価償却累計額</t>
  </si>
  <si>
    <t>賞与等引当金</t>
  </si>
  <si>
    <t>1150000</t>
  </si>
  <si>
    <t>1720000</t>
  </si>
  <si>
    <t>航空機</t>
  </si>
  <si>
    <t>預り金</t>
  </si>
  <si>
    <t>1160000</t>
  </si>
  <si>
    <t>1730000</t>
  </si>
  <si>
    <t>航空機減価償却累計額</t>
  </si>
  <si>
    <t>1170000</t>
  </si>
  <si>
    <t>1580000</t>
  </si>
  <si>
    <t>負債合計</t>
  </si>
  <si>
    <t>1180000</t>
  </si>
  <si>
    <t>その他減価償却累計額</t>
  </si>
  <si>
    <t>【純資産の部】</t>
  </si>
  <si>
    <t>1190000</t>
  </si>
  <si>
    <t>1750000</t>
  </si>
  <si>
    <t>建設仮勘定</t>
  </si>
  <si>
    <t>固定資産等形成分</t>
  </si>
  <si>
    <t>1200000</t>
  </si>
  <si>
    <t>1760000</t>
  </si>
  <si>
    <t>インフラ資産</t>
  </si>
  <si>
    <t>余剰分（不足分）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</si>
  <si>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</si>
  <si>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</si>
  <si>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</si>
  <si>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</si>
  <si>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</si>
  <si>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</si>
  <si>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</si>
  <si>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</si>
  <si>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</si>
  <si>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</si>
  <si>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</si>
  <si>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</si>
  <si>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</si>
  <si>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</si>
  <si>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</si>
  <si>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</si>
  <si>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</si>
  <si>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</si>
  <si>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</si>
  <si>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</si>
  <si>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</si>
  <si>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</si>
  <si>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</si>
  <si>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</si>
  <si>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</si>
  <si>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</si>
  <si>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</si>
  <si>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</si>
  <si>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</si>
  <si>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</si>
  <si>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</si>
  <si>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</si>
  <si>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</si>
  <si>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</si>
  <si>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</si>
  <si>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</si>
  <si>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</si>
  <si>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</si>
  <si>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</si>
  <si>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</si>
  <si>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</si>
  <si>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</si>
  <si>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</si>
  <si>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</si>
  <si>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</si>
  <si>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</si>
  <si>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</si>
  <si>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</si>
  <si>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</si>
  <si>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</si>
  <si>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</si>
  <si>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</si>
  <si>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</si>
  <si>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</si>
  <si>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</si>
  <si>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1740000</t>
  </si>
  <si>
    <t>純資産合計</t>
  </si>
  <si>
    <t>1010000</t>
  </si>
  <si>
    <t>1570000</t>
  </si>
  <si>
    <t>資産合計</t>
  </si>
  <si>
    <t>負債及び純資産合計</t>
  </si>
  <si>
    <t>※ 下位項目との金額差は、単位未満の四捨五入によるものです。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</si>
  <si>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</si>
  <si>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</si>
  <si>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</si>
  <si>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</si>
  <si>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</si>
  <si>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</si>
  <si>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</si>
  <si>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</si>
  <si>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</si>
  <si>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</si>
  <si>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</si>
  <si>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</si>
  <si>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</si>
  <si>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</si>
  <si>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</si>
  <si>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</si>
  <si>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</si>
  <si>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</si>
  <si>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</si>
  <si>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</si>
  <si>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</si>
  <si>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</si>
  <si>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</si>
  <si>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</si>
  <si>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</si>
  <si>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</si>
  <si>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</si>
  <si>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</si>
  <si>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</si>
  <si>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</si>
  <si>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</si>
  <si>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</si>
  <si>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</si>
  <si>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</si>
  <si>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</si>
  <si>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</si>
  <si>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</si>
  <si>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</si>
  <si>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</si>
  <si>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</si>
  <si>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</si>
  <si>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</si>
  <si>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</si>
  <si>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2010000</t>
  </si>
  <si>
    <t>純経常行政コスト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</si>
  <si>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</si>
  <si>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</si>
  <si>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</si>
  <si>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</si>
  <si>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</si>
  <si>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</si>
  <si>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</si>
  <si>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</si>
  <si>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</si>
  <si>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</si>
  <si>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-</t>
  </si>
  <si>
    <t>2320000</t>
  </si>
  <si>
    <t>2330000</t>
  </si>
  <si>
    <t>臨時利益</t>
  </si>
  <si>
    <t>2340000</t>
  </si>
  <si>
    <t>資産売却益</t>
  </si>
  <si>
    <t>2350000</t>
  </si>
  <si>
    <t>2260000</t>
  </si>
  <si>
    <t>純行政コスト</t>
  </si>
  <si>
    <t>合計</t>
  </si>
  <si>
    <t>固定資産
等形成分</t>
  </si>
  <si>
    <t>余剰分
（不足分）</t>
  </si>
  <si>
    <t>他団体出資等分</t>
  </si>
  <si>
    <t>3010000</t>
  </si>
  <si>
    <t>前年度末純資産残高</t>
  </si>
  <si>
    <t>-</t>
    <phoneticPr fontId="10"/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</si>
  <si>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</si>
  <si>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</si>
  <si>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</si>
  <si>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</si>
  <si>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</si>
  <si>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</si>
  <si>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</si>
  <si>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</si>
  <si>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</si>
  <si>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</si>
  <si>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</si>
  <si>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固定資産等の変動（内部変動）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</si>
  <si>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</si>
  <si>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</si>
  <si>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</si>
  <si>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</si>
  <si>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</si>
  <si>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</si>
  <si>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</si>
  <si>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</si>
  <si>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</si>
  <si>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</si>
  <si>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</si>
  <si>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</si>
  <si>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3140000</t>
  </si>
  <si>
    <t>3150000</t>
  </si>
  <si>
    <t>本年度純資産変動額</t>
  </si>
  <si>
    <t>3160000</t>
  </si>
  <si>
    <t>本年度末純資産残高</t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</si>
  <si>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</si>
  <si>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</si>
  <si>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</si>
  <si>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</si>
  <si>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</si>
  <si>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</si>
  <si>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</si>
  <si>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</si>
  <si>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</si>
  <si>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</si>
  <si>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</si>
  <si>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</si>
  <si>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</si>
  <si>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</si>
  <si>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</si>
  <si>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</si>
  <si>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</si>
  <si>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</si>
  <si>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</si>
  <si>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</si>
  <si>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</si>
  <si>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</si>
  <si>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</si>
  <si>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</si>
  <si>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</si>
  <si>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</si>
  <si>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</si>
  <si>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</si>
  <si>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</si>
  <si>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</si>
  <si>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</si>
  <si>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</si>
  <si>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</si>
  <si>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</si>
  <si>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</si>
  <si>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</si>
  <si>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</si>
  <si>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</si>
  <si>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</si>
  <si>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</si>
  <si>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</si>
  <si>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</si>
  <si>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</si>
  <si>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</si>
  <si>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</si>
  <si>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</si>
  <si>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</si>
  <si>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</si>
  <si>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</si>
  <si>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</si>
  <si>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</si>
  <si>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</si>
  <si>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</si>
  <si>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</si>
  <si>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</si>
  <si>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</si>
  <si>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</si>
  <si>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</si>
  <si>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</si>
  <si>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</si>
  <si>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</si>
  <si>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</si>
  <si>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</si>
  <si>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</si>
  <si>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</si>
  <si>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</si>
  <si>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</si>
  <si>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</si>
  <si>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</si>
  <si>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地方債償還支出</t>
  </si>
  <si>
    <t>4380000</t>
  </si>
  <si>
    <t>4390000</t>
  </si>
  <si>
    <t>財務活動収入</t>
  </si>
  <si>
    <t>4400000</t>
  </si>
  <si>
    <t>地方債発行収入</t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</si>
  <si>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</si>
  <si>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</si>
  <si>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</si>
  <si>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</si>
  <si>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</si>
  <si>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</si>
  <si>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</si>
  <si>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比例連結割合変更に伴う差額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</si>
  <si>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</si>
  <si>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</si>
  <si>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</si>
  <si>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</si>
  <si>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</si>
  <si>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</si>
  <si>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</si>
  <si>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</si>
  <si>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</si>
  <si>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</si>
  <si>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行政コスト計算書（一般会計等）</t>
    <rPh sb="9" eb="11">
      <t>イッパン</t>
    </rPh>
    <rPh sb="11" eb="13">
      <t>カイケイ</t>
    </rPh>
    <rPh sb="13" eb="14">
      <t>トウ</t>
    </rPh>
    <phoneticPr fontId="10"/>
  </si>
  <si>
    <t>純資産変動計算書（一般会計等）</t>
    <rPh sb="9" eb="11">
      <t>イッパン</t>
    </rPh>
    <rPh sb="11" eb="13">
      <t>カイケイ</t>
    </rPh>
    <rPh sb="13" eb="14">
      <t>トウ</t>
    </rPh>
    <phoneticPr fontId="10"/>
  </si>
  <si>
    <t>資金収支計算書（一般会計等）</t>
    <rPh sb="8" eb="10">
      <t>イッパン</t>
    </rPh>
    <rPh sb="10" eb="12">
      <t>カイケイ</t>
    </rPh>
    <rPh sb="12" eb="13">
      <t>トウ</t>
    </rPh>
    <phoneticPr fontId="10"/>
  </si>
  <si>
    <t>全体貸借対照表</t>
  </si>
  <si>
    <t>繰延資産</t>
  </si>
  <si>
    <t>全体行政コスト計算書</t>
  </si>
  <si>
    <t>全体純資産変動計算書</t>
  </si>
  <si>
    <t>全体資金収支計算書</t>
  </si>
  <si>
    <t>連結貸借対照表</t>
  </si>
  <si>
    <t>1765000</t>
  </si>
  <si>
    <t>連結行政コスト計算書</t>
  </si>
  <si>
    <t>連結純資産変動計算書</t>
  </si>
  <si>
    <t>3132000</t>
  </si>
  <si>
    <t>他団体出資等分の増加</t>
  </si>
  <si>
    <t>3133000</t>
  </si>
  <si>
    <t>他団体出資等分の減少</t>
  </si>
  <si>
    <t>連結資金収支計算書</t>
  </si>
  <si>
    <t>地方債等償還支出</t>
    <phoneticPr fontId="10"/>
  </si>
  <si>
    <t>自　平成２８年４月１日　</t>
    <phoneticPr fontId="10"/>
  </si>
  <si>
    <t>至　平成２９年３月３１日</t>
    <phoneticPr fontId="10"/>
  </si>
  <si>
    <t>-</t>
    <phoneticPr fontId="10"/>
  </si>
  <si>
    <t>自　平成２８年４月１日　</t>
    <phoneticPr fontId="10"/>
  </si>
  <si>
    <t>至　平成２９年３月３１日</t>
    <phoneticPr fontId="10"/>
  </si>
  <si>
    <t>-</t>
    <phoneticPr fontId="10"/>
  </si>
  <si>
    <t>貸借対照表（一般会計等）</t>
    <rPh sb="6" eb="8">
      <t>イッパン</t>
    </rPh>
    <rPh sb="8" eb="10">
      <t>カイケイ</t>
    </rPh>
    <rPh sb="10" eb="11">
      <t>トウ</t>
    </rPh>
    <phoneticPr fontId="10"/>
  </si>
  <si>
    <t>地方債等</t>
    <phoneticPr fontId="16"/>
  </si>
  <si>
    <t>1年内償還予定地方債等</t>
    <phoneticPr fontId="16"/>
  </si>
  <si>
    <t>-</t>
    <phoneticPr fontId="16"/>
  </si>
  <si>
    <t>-</t>
    <phoneticPr fontId="10"/>
  </si>
  <si>
    <t>-</t>
    <phoneticPr fontId="10"/>
  </si>
  <si>
    <t>自　平成２８年４月１日　</t>
    <phoneticPr fontId="10"/>
  </si>
  <si>
    <t>至　平成２９年３月３１日</t>
    <phoneticPr fontId="10"/>
  </si>
  <si>
    <t>-</t>
    <phoneticPr fontId="10"/>
  </si>
  <si>
    <t>地方債等</t>
    <phoneticPr fontId="16"/>
  </si>
  <si>
    <t>1年内償還予定地方債等</t>
    <phoneticPr fontId="16"/>
  </si>
  <si>
    <t>自　平成２８年４月１日　</t>
    <phoneticPr fontId="10"/>
  </si>
  <si>
    <t>至　平成２９年３月３１日</t>
    <phoneticPr fontId="10"/>
  </si>
  <si>
    <t>-</t>
    <phoneticPr fontId="10"/>
  </si>
  <si>
    <t>自　平成２８年４月１日　</t>
    <phoneticPr fontId="10"/>
  </si>
  <si>
    <t>至　平成２９年３月３１日</t>
    <phoneticPr fontId="10"/>
  </si>
  <si>
    <t>-</t>
    <phoneticPr fontId="10"/>
  </si>
  <si>
    <t>地方債等発行収入</t>
    <phoneticPr fontId="10"/>
  </si>
  <si>
    <t>-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</si>
</sst>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30">
    <xf numFmtId="0" fontId="0" fillId="0" borderId="0" xfId="0">
      <alignment vertical="center"/>
    </xf>
    <xf numFmtId="49" fontId="2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49" fontId="2" fillId="2" borderId="0" xfId="3" applyNumberFormat="1" applyFont="1" applyFill="1" applyAlignment="1">
      <alignment vertical="center"/>
    </xf>
    <xf numFmtId="0" fontId="2" fillId="2" borderId="0" xfId="4" applyFont="1" applyFill="1">
      <alignment vertical="center"/>
    </xf>
    <xf numFmtId="0" fontId="2" fillId="2" borderId="0" xfId="3" applyFont="1" applyFill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4" fillId="0" borderId="0" xfId="2" applyFont="1" applyFill="1" applyBorder="1" applyAlignment="1"/>
    <xf numFmtId="49" fontId="7" fillId="0" borderId="0" xfId="2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1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" fillId="0" borderId="0" xfId="2" applyFont="1" applyAlignment="1">
      <alignment horizontal="right" vertical="center"/>
    </xf>
    <xf numFmtId="49" fontId="2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1" fillId="0" borderId="5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vertical="center"/>
    </xf>
    <xf numFmtId="0" fontId="1" fillId="0" borderId="6" xfId="2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38" fontId="1" fillId="0" borderId="5" xfId="5" applyFont="1" applyFill="1" applyBorder="1" applyAlignment="1">
      <alignment vertical="center"/>
    </xf>
    <xf numFmtId="176" fontId="1" fillId="2" borderId="6" xfId="2" applyNumberFormat="1" applyFont="1" applyFill="1" applyBorder="1" applyAlignment="1">
      <alignment horizontal="right" vertical="center"/>
    </xf>
    <xf numFmtId="177" fontId="8" fillId="2" borderId="7" xfId="2" applyNumberFormat="1" applyFont="1" applyFill="1" applyBorder="1" applyAlignment="1">
      <alignment horizontal="center" vertical="center"/>
    </xf>
    <xf numFmtId="178" fontId="8" fillId="2" borderId="7" xfId="2" applyNumberFormat="1" applyFont="1" applyFill="1" applyBorder="1" applyAlignment="1">
      <alignment horizontal="center" vertical="center"/>
    </xf>
    <xf numFmtId="38" fontId="9" fillId="0" borderId="0" xfId="5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vertical="center"/>
    </xf>
    <xf numFmtId="176" fontId="1" fillId="2" borderId="10" xfId="2" applyNumberFormat="1" applyFont="1" applyFill="1" applyBorder="1" applyAlignment="1">
      <alignment horizontal="right" vertical="center"/>
    </xf>
    <xf numFmtId="178" fontId="8" fillId="2" borderId="11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/>
    </xf>
    <xf numFmtId="178" fontId="8" fillId="2" borderId="7" xfId="2" applyNumberFormat="1" applyFont="1" applyFill="1" applyBorder="1" applyAlignment="1">
      <alignment horizontal="right" vertical="center"/>
    </xf>
    <xf numFmtId="38" fontId="1" fillId="0" borderId="0" xfId="5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right" vertical="center"/>
    </xf>
    <xf numFmtId="0" fontId="1" fillId="0" borderId="12" xfId="2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8" fillId="0" borderId="7" xfId="2" applyFont="1" applyFill="1" applyBorder="1" applyAlignment="1">
      <alignment horizontal="right" vertical="center"/>
    </xf>
    <xf numFmtId="176" fontId="1" fillId="2" borderId="16" xfId="2" applyNumberFormat="1" applyFont="1" applyFill="1" applyBorder="1" applyAlignment="1">
      <alignment horizontal="right" vertical="center"/>
    </xf>
    <xf numFmtId="178" fontId="8" fillId="2" borderId="17" xfId="2" applyNumberFormat="1" applyFont="1" applyFill="1" applyBorder="1" applyAlignment="1">
      <alignment horizontal="center" vertical="center"/>
    </xf>
    <xf numFmtId="176" fontId="1" fillId="2" borderId="3" xfId="2" applyNumberFormat="1" applyFont="1" applyFill="1" applyBorder="1" applyAlignment="1">
      <alignment horizontal="right" vertical="center"/>
    </xf>
    <xf numFmtId="177" fontId="8" fillId="2" borderId="4" xfId="2" applyNumberFormat="1" applyFont="1" applyFill="1" applyBorder="1" applyAlignment="1">
      <alignment horizontal="center" vertical="center"/>
    </xf>
    <xf numFmtId="178" fontId="8" fillId="2" borderId="4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49" fontId="1" fillId="2" borderId="0" xfId="0" applyNumberFormat="1" applyFont="1" applyFill="1">
      <alignment vertical="center"/>
    </xf>
    <xf numFmtId="0" fontId="1" fillId="2" borderId="0" xfId="0" applyFont="1" applyFill="1" applyAlignment="1"/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0" fontId="1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5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8" fontId="8" fillId="2" borderId="7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38" fontId="1" fillId="2" borderId="8" xfId="1" applyFont="1" applyFill="1" applyBorder="1" applyAlignment="1">
      <alignment vertical="center"/>
    </xf>
    <xf numFmtId="38" fontId="1" fillId="2" borderId="9" xfId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right" vertical="center"/>
    </xf>
    <xf numFmtId="37" fontId="8" fillId="2" borderId="11" xfId="0" applyNumberFormat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vertical="center"/>
    </xf>
    <xf numFmtId="38" fontId="1" fillId="2" borderId="2" xfId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horizontal="right" vertical="center"/>
    </xf>
    <xf numFmtId="178" fontId="8" fillId="2" borderId="4" xfId="0" applyNumberFormat="1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8" fontId="7" fillId="2" borderId="19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38" fontId="13" fillId="2" borderId="0" xfId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49" fontId="2" fillId="0" borderId="0" xfId="7" applyNumberFormat="1" applyFont="1" applyFill="1" applyAlignment="1">
      <alignment vertical="center"/>
    </xf>
    <xf numFmtId="0" fontId="2" fillId="0" borderId="0" xfId="7" applyFont="1" applyFill="1" applyAlignment="1">
      <alignment vertical="center"/>
    </xf>
    <xf numFmtId="0" fontId="11" fillId="0" borderId="0" xfId="7" applyFont="1" applyFill="1" applyBorder="1" applyAlignment="1"/>
    <xf numFmtId="0" fontId="11" fillId="0" borderId="0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center"/>
    </xf>
    <xf numFmtId="0" fontId="1" fillId="0" borderId="0" xfId="7" applyFont="1" applyFill="1" applyBorder="1" applyAlignment="1"/>
    <xf numFmtId="0" fontId="1" fillId="0" borderId="0" xfId="7" applyFont="1" applyFill="1" applyBorder="1" applyAlignment="1">
      <alignment horizontal="right"/>
    </xf>
    <xf numFmtId="0" fontId="1" fillId="0" borderId="0" xfId="7" applyFont="1" applyFill="1" applyBorder="1" applyAlignment="1">
      <alignment horizontal="right" vertical="center"/>
    </xf>
    <xf numFmtId="0" fontId="1" fillId="0" borderId="0" xfId="7" applyFont="1" applyFill="1" applyAlignment="1">
      <alignment vertical="center"/>
    </xf>
    <xf numFmtId="0" fontId="1" fillId="0" borderId="19" xfId="7" applyFont="1" applyFill="1" applyBorder="1" applyAlignment="1">
      <alignment vertical="center"/>
    </xf>
    <xf numFmtId="0" fontId="1" fillId="0" borderId="23" xfId="7" applyFont="1" applyFill="1" applyBorder="1" applyAlignment="1">
      <alignment vertical="center"/>
    </xf>
    <xf numFmtId="0" fontId="1" fillId="0" borderId="0" xfId="7" applyFont="1" applyFill="1" applyAlignment="1">
      <alignment horizontal="center" vertical="center"/>
    </xf>
    <xf numFmtId="38" fontId="1" fillId="0" borderId="28" xfId="5" applyFont="1" applyFill="1" applyBorder="1" applyAlignment="1">
      <alignment vertical="center"/>
    </xf>
    <xf numFmtId="38" fontId="1" fillId="0" borderId="29" xfId="5" applyFont="1" applyFill="1" applyBorder="1" applyAlignment="1">
      <alignment vertical="center"/>
    </xf>
    <xf numFmtId="0" fontId="1" fillId="0" borderId="29" xfId="7" applyFont="1" applyFill="1" applyBorder="1" applyAlignment="1">
      <alignment vertical="center"/>
    </xf>
    <xf numFmtId="176" fontId="1" fillId="0" borderId="30" xfId="7" applyNumberFormat="1" applyFont="1" applyFill="1" applyBorder="1" applyAlignment="1">
      <alignment horizontal="right" vertical="center"/>
    </xf>
    <xf numFmtId="179" fontId="8" fillId="0" borderId="29" xfId="7" applyNumberFormat="1" applyFont="1" applyFill="1" applyBorder="1" applyAlignment="1">
      <alignment horizontal="center" vertical="center"/>
    </xf>
    <xf numFmtId="176" fontId="8" fillId="0" borderId="31" xfId="7" applyNumberFormat="1" applyFont="1" applyFill="1" applyBorder="1" applyAlignment="1">
      <alignment horizontal="center" vertical="center"/>
    </xf>
    <xf numFmtId="176" fontId="8" fillId="0" borderId="32" xfId="7" applyNumberFormat="1" applyFont="1" applyFill="1" applyBorder="1" applyAlignment="1">
      <alignment horizontal="center" vertical="center"/>
    </xf>
    <xf numFmtId="176" fontId="1" fillId="0" borderId="29" xfId="7" applyNumberFormat="1" applyFont="1" applyFill="1" applyBorder="1" applyAlignment="1">
      <alignment horizontal="right" vertical="center"/>
    </xf>
    <xf numFmtId="176" fontId="2" fillId="0" borderId="0" xfId="7" applyNumberFormat="1" applyFont="1" applyFill="1" applyAlignment="1">
      <alignment vertical="center"/>
    </xf>
    <xf numFmtId="0" fontId="1" fillId="0" borderId="0" xfId="7" applyFont="1" applyFill="1" applyBorder="1" applyAlignment="1">
      <alignment vertical="center"/>
    </xf>
    <xf numFmtId="176" fontId="1" fillId="0" borderId="6" xfId="7" applyNumberFormat="1" applyFont="1" applyFill="1" applyBorder="1" applyAlignment="1">
      <alignment horizontal="right" vertical="center"/>
    </xf>
    <xf numFmtId="179" fontId="8" fillId="0" borderId="0" xfId="7" applyNumberFormat="1" applyFont="1" applyFill="1" applyBorder="1" applyAlignment="1">
      <alignment horizontal="center" vertical="center"/>
    </xf>
    <xf numFmtId="176" fontId="8" fillId="0" borderId="7" xfId="7" applyNumberFormat="1" applyFont="1" applyFill="1" applyBorder="1" applyAlignment="1">
      <alignment horizontal="center" vertical="center"/>
    </xf>
    <xf numFmtId="176" fontId="1" fillId="0" borderId="0" xfId="7" applyNumberFormat="1" applyFont="1" applyFill="1" applyBorder="1" applyAlignment="1">
      <alignment horizontal="right" vertical="center"/>
    </xf>
    <xf numFmtId="176" fontId="8" fillId="0" borderId="35" xfId="7" applyNumberFormat="1" applyFont="1" applyFill="1" applyBorder="1" applyAlignment="1">
      <alignment horizontal="center" vertical="center"/>
    </xf>
    <xf numFmtId="0" fontId="1" fillId="0" borderId="5" xfId="7" applyFont="1" applyFill="1" applyBorder="1" applyAlignment="1">
      <alignment vertical="center"/>
    </xf>
    <xf numFmtId="0" fontId="1" fillId="0" borderId="5" xfId="8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left" vertical="center"/>
    </xf>
    <xf numFmtId="38" fontId="1" fillId="0" borderId="38" xfId="5" applyFont="1" applyFill="1" applyBorder="1" applyAlignment="1">
      <alignment vertical="center"/>
    </xf>
    <xf numFmtId="0" fontId="1" fillId="0" borderId="39" xfId="8" applyFont="1" applyFill="1" applyBorder="1" applyAlignment="1">
      <alignment vertical="center"/>
    </xf>
    <xf numFmtId="0" fontId="1" fillId="0" borderId="39" xfId="7" applyFont="1" applyFill="1" applyBorder="1" applyAlignment="1">
      <alignment vertical="center"/>
    </xf>
    <xf numFmtId="176" fontId="1" fillId="0" borderId="40" xfId="7" applyNumberFormat="1" applyFont="1" applyFill="1" applyBorder="1" applyAlignment="1">
      <alignment horizontal="right" vertical="center"/>
    </xf>
    <xf numFmtId="179" fontId="8" fillId="0" borderId="39" xfId="7" applyNumberFormat="1" applyFont="1" applyFill="1" applyBorder="1" applyAlignment="1">
      <alignment horizontal="center" vertical="center"/>
    </xf>
    <xf numFmtId="176" fontId="8" fillId="0" borderId="43" xfId="7" applyNumberFormat="1" applyFont="1" applyFill="1" applyBorder="1" applyAlignment="1">
      <alignment horizontal="center" vertical="center"/>
    </xf>
    <xf numFmtId="176" fontId="1" fillId="0" borderId="39" xfId="7" applyNumberFormat="1" applyFont="1" applyFill="1" applyBorder="1" applyAlignment="1">
      <alignment horizontal="right" vertical="center"/>
    </xf>
    <xf numFmtId="38" fontId="1" fillId="0" borderId="8" xfId="5" applyFont="1" applyFill="1" applyBorder="1" applyAlignment="1">
      <alignment vertical="center"/>
    </xf>
    <xf numFmtId="0" fontId="1" fillId="0" borderId="9" xfId="8" applyFont="1" applyFill="1" applyBorder="1" applyAlignment="1">
      <alignment vertical="center"/>
    </xf>
    <xf numFmtId="0" fontId="1" fillId="0" borderId="44" xfId="8" applyFont="1" applyFill="1" applyBorder="1" applyAlignment="1">
      <alignment vertical="center"/>
    </xf>
    <xf numFmtId="0" fontId="1" fillId="0" borderId="9" xfId="7" applyFont="1" applyFill="1" applyBorder="1" applyAlignment="1">
      <alignment vertical="center"/>
    </xf>
    <xf numFmtId="176" fontId="1" fillId="0" borderId="10" xfId="7" applyNumberFormat="1" applyFont="1" applyFill="1" applyBorder="1" applyAlignment="1">
      <alignment horizontal="right" vertical="center"/>
    </xf>
    <xf numFmtId="179" fontId="8" fillId="0" borderId="45" xfId="7" applyNumberFormat="1" applyFont="1" applyFill="1" applyBorder="1" applyAlignment="1">
      <alignment horizontal="center" vertical="center"/>
    </xf>
    <xf numFmtId="176" fontId="8" fillId="0" borderId="11" xfId="7" applyNumberFormat="1" applyFont="1" applyFill="1" applyBorder="1" applyAlignment="1">
      <alignment horizontal="center" vertical="center"/>
    </xf>
    <xf numFmtId="176" fontId="1" fillId="0" borderId="9" xfId="7" applyNumberFormat="1" applyFont="1" applyFill="1" applyBorder="1" applyAlignment="1">
      <alignment horizontal="right" vertical="center"/>
    </xf>
    <xf numFmtId="0" fontId="1" fillId="0" borderId="0" xfId="8" applyFont="1" applyFill="1" applyBorder="1" applyAlignment="1">
      <alignment vertical="center"/>
    </xf>
    <xf numFmtId="176" fontId="8" fillId="0" borderId="12" xfId="7" applyNumberFormat="1" applyFont="1" applyFill="1" applyBorder="1" applyAlignment="1">
      <alignment horizontal="center" vertical="center"/>
    </xf>
    <xf numFmtId="0" fontId="1" fillId="0" borderId="39" xfId="8" applyFont="1" applyFill="1" applyBorder="1" applyAlignment="1">
      <alignment horizontal="left" vertical="center"/>
    </xf>
    <xf numFmtId="176" fontId="8" fillId="0" borderId="52" xfId="7" applyNumberFormat="1" applyFont="1" applyFill="1" applyBorder="1" applyAlignment="1">
      <alignment horizontal="center" vertical="center"/>
    </xf>
    <xf numFmtId="38" fontId="7" fillId="0" borderId="0" xfId="5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0" fontId="1" fillId="0" borderId="14" xfId="8" applyFont="1" applyFill="1" applyBorder="1" applyAlignment="1">
      <alignment vertical="center"/>
    </xf>
    <xf numFmtId="0" fontId="1" fillId="0" borderId="14" xfId="8" applyFont="1" applyFill="1" applyBorder="1" applyAlignment="1">
      <alignment horizontal="left" vertical="center"/>
    </xf>
    <xf numFmtId="0" fontId="9" fillId="0" borderId="14" xfId="8" applyFont="1" applyFill="1" applyBorder="1" applyAlignment="1">
      <alignment horizontal="left" vertical="center"/>
    </xf>
    <xf numFmtId="0" fontId="1" fillId="0" borderId="14" xfId="7" applyFont="1" applyFill="1" applyBorder="1" applyAlignment="1">
      <alignment vertical="center"/>
    </xf>
    <xf numFmtId="176" fontId="1" fillId="0" borderId="16" xfId="7" applyNumberFormat="1" applyFont="1" applyFill="1" applyBorder="1" applyAlignment="1">
      <alignment horizontal="right" vertical="center"/>
    </xf>
    <xf numFmtId="179" fontId="8" fillId="0" borderId="14" xfId="7" applyNumberFormat="1" applyFont="1" applyFill="1" applyBorder="1" applyAlignment="1">
      <alignment horizontal="center" vertical="center"/>
    </xf>
    <xf numFmtId="176" fontId="8" fillId="0" borderId="15" xfId="7" applyNumberFormat="1" applyFont="1" applyFill="1" applyBorder="1" applyAlignment="1">
      <alignment horizontal="center" vertical="center"/>
    </xf>
    <xf numFmtId="176" fontId="8" fillId="0" borderId="17" xfId="7" applyNumberFormat="1" applyFont="1" applyFill="1" applyBorder="1" applyAlignment="1">
      <alignment horizontal="center" vertical="center"/>
    </xf>
    <xf numFmtId="176" fontId="1" fillId="0" borderId="14" xfId="7" applyNumberFormat="1" applyFont="1" applyFill="1" applyBorder="1" applyAlignment="1">
      <alignment horizontal="right" vertical="center"/>
    </xf>
    <xf numFmtId="176" fontId="8" fillId="0" borderId="17" xfId="5" applyNumberFormat="1" applyFont="1" applyFill="1" applyBorder="1" applyAlignment="1">
      <alignment horizontal="center" vertical="center"/>
    </xf>
    <xf numFmtId="38" fontId="1" fillId="0" borderId="24" xfId="5" applyFont="1" applyFill="1" applyBorder="1" applyAlignment="1">
      <alignment vertical="center"/>
    </xf>
    <xf numFmtId="0" fontId="1" fillId="0" borderId="25" xfId="8" applyFont="1" applyFill="1" applyBorder="1" applyAlignment="1">
      <alignment vertical="center"/>
    </xf>
    <xf numFmtId="0" fontId="1" fillId="0" borderId="25" xfId="8" applyFont="1" applyFill="1" applyBorder="1" applyAlignment="1">
      <alignment horizontal="left" vertical="center"/>
    </xf>
    <xf numFmtId="0" fontId="1" fillId="0" borderId="25" xfId="7" applyFont="1" applyFill="1" applyBorder="1" applyAlignment="1">
      <alignment vertical="center"/>
    </xf>
    <xf numFmtId="176" fontId="1" fillId="0" borderId="27" xfId="7" applyNumberFormat="1" applyFont="1" applyFill="1" applyBorder="1" applyAlignment="1">
      <alignment horizontal="right" vertical="center"/>
    </xf>
    <xf numFmtId="179" fontId="8" fillId="0" borderId="25" xfId="7" applyNumberFormat="1" applyFont="1" applyFill="1" applyBorder="1" applyAlignment="1">
      <alignment horizontal="center" vertical="center"/>
    </xf>
    <xf numFmtId="176" fontId="8" fillId="0" borderId="26" xfId="7" applyNumberFormat="1" applyFont="1" applyFill="1" applyBorder="1" applyAlignment="1">
      <alignment horizontal="center" vertical="center"/>
    </xf>
    <xf numFmtId="176" fontId="8" fillId="0" borderId="55" xfId="7" applyNumberFormat="1" applyFont="1" applyFill="1" applyBorder="1" applyAlignment="1">
      <alignment horizontal="center" vertical="center"/>
    </xf>
    <xf numFmtId="176" fontId="1" fillId="0" borderId="25" xfId="7" applyNumberFormat="1" applyFont="1" applyFill="1" applyBorder="1" applyAlignment="1">
      <alignment horizontal="right" vertical="center"/>
    </xf>
    <xf numFmtId="176" fontId="8" fillId="0" borderId="55" xfId="5" applyNumberFormat="1" applyFont="1" applyFill="1" applyBorder="1" applyAlignment="1">
      <alignment horizontal="center" vertical="center"/>
    </xf>
    <xf numFmtId="0" fontId="1" fillId="0" borderId="19" xfId="7" applyFont="1" applyFill="1" applyBorder="1" applyAlignment="1">
      <alignment vertical="top" wrapText="1"/>
    </xf>
    <xf numFmtId="0" fontId="1" fillId="0" borderId="19" xfId="7" applyFont="1" applyFill="1" applyBorder="1" applyAlignment="1">
      <alignment vertical="top"/>
    </xf>
    <xf numFmtId="0" fontId="1" fillId="0" borderId="0" xfId="7" applyFont="1" applyFill="1" applyBorder="1" applyAlignment="1">
      <alignment vertical="top"/>
    </xf>
    <xf numFmtId="0" fontId="2" fillId="0" borderId="0" xfId="7" applyFont="1" applyAlignment="1">
      <alignment horizontal="left" vertical="center"/>
    </xf>
    <xf numFmtId="0" fontId="1" fillId="0" borderId="0" xfId="7" applyFont="1" applyAlignment="1">
      <alignment horizontal="center" vertical="center"/>
    </xf>
    <xf numFmtId="0" fontId="1" fillId="0" borderId="0" xfId="7" applyFont="1"/>
    <xf numFmtId="0" fontId="9" fillId="2" borderId="0" xfId="4" applyFont="1" applyFill="1">
      <alignment vertical="center"/>
    </xf>
    <xf numFmtId="0" fontId="15" fillId="2" borderId="0" xfId="3" applyFont="1" applyFill="1" applyAlignment="1">
      <alignment vertical="center"/>
    </xf>
    <xf numFmtId="49" fontId="7" fillId="2" borderId="0" xfId="3" applyNumberFormat="1" applyFont="1" applyFill="1" applyBorder="1" applyAlignment="1">
      <alignment vertical="center"/>
    </xf>
    <xf numFmtId="0" fontId="7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2" fillId="2" borderId="0" xfId="3" applyNumberFormat="1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38" fontId="1" fillId="2" borderId="20" xfId="5" applyFont="1" applyFill="1" applyBorder="1" applyAlignment="1">
      <alignment vertical="center"/>
    </xf>
    <xf numFmtId="0" fontId="1" fillId="2" borderId="19" xfId="8" applyFont="1" applyFill="1" applyBorder="1" applyAlignment="1">
      <alignment vertical="center"/>
    </xf>
    <xf numFmtId="0" fontId="1" fillId="2" borderId="19" xfId="8" applyFont="1" applyFill="1" applyBorder="1" applyAlignment="1">
      <alignment horizontal="left" vertical="center"/>
    </xf>
    <xf numFmtId="0" fontId="1" fillId="2" borderId="19" xfId="3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22" xfId="3" applyFont="1" applyFill="1" applyBorder="1" applyAlignment="1">
      <alignment vertical="center"/>
    </xf>
    <xf numFmtId="176" fontId="8" fillId="2" borderId="23" xfId="3" applyNumberFormat="1" applyFont="1" applyFill="1" applyBorder="1" applyAlignment="1">
      <alignment vertical="center"/>
    </xf>
    <xf numFmtId="38" fontId="1" fillId="2" borderId="5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2" xfId="3" applyFont="1" applyFill="1" applyBorder="1" applyAlignment="1">
      <alignment vertical="center"/>
    </xf>
    <xf numFmtId="176" fontId="1" fillId="2" borderId="6" xfId="3" applyNumberFormat="1" applyFont="1" applyFill="1" applyBorder="1" applyAlignment="1">
      <alignment horizontal="right" vertical="center"/>
    </xf>
    <xf numFmtId="176" fontId="8" fillId="2" borderId="7" xfId="3" applyNumberFormat="1" applyFont="1" applyFill="1" applyBorder="1" applyAlignment="1">
      <alignment horizontal="center" vertical="center"/>
    </xf>
    <xf numFmtId="0" fontId="1" fillId="2" borderId="5" xfId="3" applyFont="1" applyFill="1" applyBorder="1" applyAlignment="1">
      <alignment vertical="center"/>
    </xf>
    <xf numFmtId="0" fontId="1" fillId="2" borderId="5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38" fontId="1" fillId="2" borderId="0" xfId="5" applyFont="1" applyFill="1" applyBorder="1" applyAlignment="1">
      <alignment vertical="center"/>
    </xf>
    <xf numFmtId="0" fontId="1" fillId="2" borderId="8" xfId="3" applyFont="1" applyFill="1" applyBorder="1" applyAlignment="1">
      <alignment vertical="center"/>
    </xf>
    <xf numFmtId="0" fontId="1" fillId="2" borderId="9" xfId="3" applyFont="1" applyFill="1" applyBorder="1" applyAlignment="1">
      <alignment vertical="center"/>
    </xf>
    <xf numFmtId="38" fontId="1" fillId="2" borderId="9" xfId="5" applyFont="1" applyFill="1" applyBorder="1" applyAlignment="1">
      <alignment vertical="center"/>
    </xf>
    <xf numFmtId="0" fontId="1" fillId="2" borderId="9" xfId="6" applyFont="1" applyFill="1" applyBorder="1" applyAlignment="1">
      <alignment vertical="center"/>
    </xf>
    <xf numFmtId="0" fontId="1" fillId="2" borderId="45" xfId="3" applyFont="1" applyFill="1" applyBorder="1" applyAlignment="1">
      <alignment vertical="center"/>
    </xf>
    <xf numFmtId="176" fontId="1" fillId="2" borderId="10" xfId="3" applyNumberFormat="1" applyFont="1" applyFill="1" applyBorder="1" applyAlignment="1">
      <alignment horizontal="right" vertical="center"/>
    </xf>
    <xf numFmtId="176" fontId="8" fillId="2" borderId="11" xfId="3" applyNumberFormat="1" applyFont="1" applyFill="1" applyBorder="1" applyAlignment="1">
      <alignment horizontal="center" vertical="center"/>
    </xf>
    <xf numFmtId="176" fontId="1" fillId="2" borderId="6" xfId="3" applyNumberFormat="1" applyFont="1" applyFill="1" applyBorder="1" applyAlignment="1">
      <alignment horizontal="center" vertical="center"/>
    </xf>
    <xf numFmtId="0" fontId="1" fillId="2" borderId="9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176" fontId="1" fillId="2" borderId="40" xfId="3" applyNumberFormat="1" applyFont="1" applyFill="1" applyBorder="1" applyAlignment="1">
      <alignment horizontal="right" vertical="center"/>
    </xf>
    <xf numFmtId="176" fontId="1" fillId="2" borderId="3" xfId="3" applyNumberFormat="1" applyFont="1" applyFill="1" applyBorder="1" applyAlignment="1">
      <alignment horizontal="right" vertical="center"/>
    </xf>
    <xf numFmtId="176" fontId="8" fillId="2" borderId="4" xfId="3" applyNumberFormat="1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6" fontId="8" fillId="2" borderId="19" xfId="3" applyNumberFormat="1" applyFont="1" applyFill="1" applyBorder="1" applyAlignment="1">
      <alignment horizontal="center" vertical="center"/>
    </xf>
    <xf numFmtId="0" fontId="1" fillId="2" borderId="28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176" fontId="1" fillId="2" borderId="30" xfId="3" applyNumberFormat="1" applyFont="1" applyFill="1" applyBorder="1" applyAlignment="1">
      <alignment horizontal="right" vertical="center"/>
    </xf>
    <xf numFmtId="176" fontId="8" fillId="2" borderId="3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39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176" fontId="1" fillId="2" borderId="16" xfId="3" applyNumberFormat="1" applyFont="1" applyFill="1" applyBorder="1" applyAlignment="1">
      <alignment horizontal="right" vertical="center"/>
    </xf>
    <xf numFmtId="176" fontId="8" fillId="2" borderId="17" xfId="3" applyNumberFormat="1" applyFont="1" applyFill="1" applyBorder="1" applyAlignment="1">
      <alignment horizontal="center" vertical="center"/>
    </xf>
    <xf numFmtId="0" fontId="1" fillId="2" borderId="1" xfId="3" applyFont="1" applyFill="1" applyBorder="1" applyAlignment="1">
      <alignment vertical="center"/>
    </xf>
    <xf numFmtId="0" fontId="1" fillId="2" borderId="2" xfId="3" applyFont="1" applyFill="1" applyBorder="1" applyAlignment="1">
      <alignment vertical="center"/>
    </xf>
    <xf numFmtId="38" fontId="1" fillId="2" borderId="2" xfId="5" applyFont="1" applyFill="1" applyBorder="1" applyAlignment="1">
      <alignment vertical="center"/>
    </xf>
    <xf numFmtId="0" fontId="1" fillId="2" borderId="2" xfId="6" applyFont="1" applyFill="1" applyBorder="1" applyAlignment="1">
      <alignment vertical="center"/>
    </xf>
    <xf numFmtId="38" fontId="7" fillId="2" borderId="0" xfId="5" applyFont="1" applyFill="1" applyBorder="1" applyAlignment="1">
      <alignment vertical="center"/>
    </xf>
    <xf numFmtId="0" fontId="7" fillId="2" borderId="0" xfId="6" applyFont="1" applyFill="1" applyBorder="1" applyAlignment="1">
      <alignment vertical="center"/>
    </xf>
    <xf numFmtId="0" fontId="7" fillId="2" borderId="0" xfId="8" applyFont="1" applyFill="1" applyBorder="1" applyAlignment="1">
      <alignment horizontal="left"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7" fillId="2" borderId="0" xfId="3" applyFont="1" applyFill="1" applyBorder="1" applyAlignment="1">
      <alignment horizontal="left" vertical="center"/>
    </xf>
    <xf numFmtId="176" fontId="8" fillId="0" borderId="7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Alignment="1">
      <alignment vertical="center"/>
    </xf>
    <xf numFmtId="176" fontId="8" fillId="2" borderId="7" xfId="2" applyNumberFormat="1" applyFont="1" applyFill="1" applyBorder="1" applyAlignment="1">
      <alignment horizontal="center" vertical="center"/>
    </xf>
    <xf numFmtId="176" fontId="8" fillId="2" borderId="11" xfId="2" applyNumberFormat="1" applyFont="1" applyFill="1" applyBorder="1" applyAlignment="1">
      <alignment horizontal="center" vertical="center"/>
    </xf>
    <xf numFmtId="176" fontId="8" fillId="2" borderId="7" xfId="2" applyNumberFormat="1" applyFont="1" applyFill="1" applyBorder="1" applyAlignment="1">
      <alignment horizontal="right" vertical="center"/>
    </xf>
    <xf numFmtId="176" fontId="8" fillId="0" borderId="7" xfId="2" applyNumberFormat="1" applyFont="1" applyFill="1" applyBorder="1" applyAlignment="1">
      <alignment horizontal="right" vertical="center"/>
    </xf>
    <xf numFmtId="176" fontId="8" fillId="2" borderId="17" xfId="2" applyNumberFormat="1" applyFont="1" applyFill="1" applyBorder="1" applyAlignment="1">
      <alignment horizontal="center" vertical="center"/>
    </xf>
    <xf numFmtId="176" fontId="8" fillId="2" borderId="4" xfId="2" applyNumberFormat="1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0" fontId="8" fillId="2" borderId="23" xfId="3" applyFont="1" applyFill="1" applyBorder="1" applyAlignment="1">
      <alignment vertical="center"/>
    </xf>
    <xf numFmtId="176" fontId="1" fillId="2" borderId="0" xfId="0" applyNumberFormat="1" applyFont="1" applyFill="1" applyBorder="1">
      <alignment vertical="center"/>
    </xf>
    <xf numFmtId="178" fontId="8" fillId="2" borderId="7" xfId="3" applyNumberFormat="1" applyFont="1" applyFill="1" applyBorder="1" applyAlignment="1">
      <alignment horizontal="center" vertical="center"/>
    </xf>
    <xf numFmtId="177" fontId="8" fillId="2" borderId="7" xfId="3" applyNumberFormat="1" applyFont="1" applyFill="1" applyBorder="1" applyAlignment="1">
      <alignment horizontal="center" vertical="center"/>
    </xf>
    <xf numFmtId="178" fontId="8" fillId="2" borderId="11" xfId="3" applyNumberFormat="1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178" fontId="8" fillId="2" borderId="4" xfId="3" applyNumberFormat="1" applyFont="1" applyFill="1" applyBorder="1" applyAlignment="1">
      <alignment horizontal="center" vertical="center"/>
    </xf>
    <xf numFmtId="178" fontId="8" fillId="2" borderId="19" xfId="3" applyNumberFormat="1" applyFont="1" applyFill="1" applyBorder="1" applyAlignment="1">
      <alignment horizontal="center" vertical="center"/>
    </xf>
    <xf numFmtId="178" fontId="8" fillId="2" borderId="32" xfId="3" applyNumberFormat="1" applyFont="1" applyFill="1" applyBorder="1" applyAlignment="1">
      <alignment horizontal="center" vertical="center"/>
    </xf>
    <xf numFmtId="178" fontId="8" fillId="2" borderId="17" xfId="3" applyNumberFormat="1" applyFont="1" applyFill="1" applyBorder="1" applyAlignment="1">
      <alignment horizontal="center" vertical="center"/>
    </xf>
    <xf numFmtId="176" fontId="8" fillId="0" borderId="45" xfId="7" applyNumberFormat="1" applyFont="1" applyFill="1" applyBorder="1" applyAlignment="1">
      <alignment horizontal="center" vertical="center"/>
    </xf>
    <xf numFmtId="179" fontId="8" fillId="0" borderId="12" xfId="7" applyNumberFormat="1" applyFont="1" applyFill="1" applyBorder="1" applyAlignment="1">
      <alignment horizontal="center" vertical="center"/>
    </xf>
    <xf numFmtId="176" fontId="0" fillId="2" borderId="6" xfId="2" applyNumberFormat="1" applyFont="1" applyFill="1" applyBorder="1" applyAlignment="1">
      <alignment horizontal="right" vertical="center"/>
    </xf>
    <xf numFmtId="38" fontId="1" fillId="0" borderId="8" xfId="5" applyFont="1" applyFill="1" applyBorder="1" applyAlignment="1">
      <alignment horizontal="center" vertical="center"/>
    </xf>
    <xf numFmtId="38" fontId="1" fillId="0" borderId="9" xfId="5" applyFont="1" applyFill="1" applyBorder="1" applyAlignment="1">
      <alignment horizontal="center" vertical="center"/>
    </xf>
    <xf numFmtId="38" fontId="1" fillId="0" borderId="5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38" fontId="1" fillId="0" borderId="1" xfId="5" applyFont="1" applyFill="1" applyBorder="1" applyAlignment="1">
      <alignment horizontal="center" vertical="center"/>
    </xf>
    <xf numFmtId="38" fontId="1" fillId="0" borderId="2" xfId="5" applyFont="1" applyFill="1" applyBorder="1" applyAlignment="1">
      <alignment horizontal="center" vertical="center"/>
    </xf>
    <xf numFmtId="176" fontId="1" fillId="0" borderId="2" xfId="5" applyNumberFormat="1" applyFont="1" applyFill="1" applyBorder="1" applyAlignment="1">
      <alignment horizontal="center" vertical="center"/>
    </xf>
    <xf numFmtId="176" fontId="1" fillId="0" borderId="18" xfId="5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6" fillId="0" borderId="0" xfId="2" applyFont="1" applyAlignment="1">
      <alignment horizontal="center" vertical="center"/>
    </xf>
    <xf numFmtId="0" fontId="1" fillId="0" borderId="2" xfId="2" applyFont="1" applyFill="1" applyBorder="1" applyAlignment="1">
      <alignment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6" fontId="1" fillId="0" borderId="53" xfId="7" applyNumberFormat="1" applyFont="1" applyFill="1" applyBorder="1" applyAlignment="1">
      <alignment horizontal="center" vertical="center"/>
    </xf>
    <xf numFmtId="176" fontId="1" fillId="0" borderId="54" xfId="7" applyNumberFormat="1" applyFont="1" applyFill="1" applyBorder="1" applyAlignment="1">
      <alignment horizontal="center" vertical="center"/>
    </xf>
    <xf numFmtId="176" fontId="1" fillId="0" borderId="36" xfId="7" applyNumberFormat="1" applyFont="1" applyFill="1" applyBorder="1" applyAlignment="1">
      <alignment horizontal="right" vertical="center"/>
    </xf>
    <xf numFmtId="176" fontId="1" fillId="0" borderId="37" xfId="7" applyNumberFormat="1" applyFont="1" applyFill="1" applyBorder="1" applyAlignment="1">
      <alignment horizontal="right" vertical="center"/>
    </xf>
    <xf numFmtId="176" fontId="1" fillId="0" borderId="50" xfId="7" applyNumberFormat="1" applyFont="1" applyFill="1" applyBorder="1" applyAlignment="1">
      <alignment horizontal="center" vertical="center"/>
    </xf>
    <xf numFmtId="176" fontId="1" fillId="0" borderId="51" xfId="7" applyNumberFormat="1" applyFont="1" applyFill="1" applyBorder="1" applyAlignment="1">
      <alignment horizontal="center" vertical="center"/>
    </xf>
    <xf numFmtId="179" fontId="1" fillId="0" borderId="36" xfId="7" applyNumberFormat="1" applyFont="1" applyFill="1" applyBorder="1" applyAlignment="1">
      <alignment horizontal="center" vertical="center"/>
    </xf>
    <xf numFmtId="179" fontId="1" fillId="0" borderId="51" xfId="7" applyNumberFormat="1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center" vertical="center"/>
    </xf>
    <xf numFmtId="176" fontId="1" fillId="0" borderId="48" xfId="7" applyNumberFormat="1" applyFont="1" applyFill="1" applyBorder="1" applyAlignment="1">
      <alignment horizontal="center" vertical="center"/>
    </xf>
    <xf numFmtId="176" fontId="1" fillId="0" borderId="49" xfId="7" applyNumberFormat="1" applyFont="1" applyFill="1" applyBorder="1" applyAlignment="1">
      <alignment horizontal="center" vertical="center"/>
    </xf>
    <xf numFmtId="179" fontId="1" fillId="0" borderId="33" xfId="7" applyNumberFormat="1" applyFont="1" applyFill="1" applyBorder="1" applyAlignment="1">
      <alignment horizontal="right" vertical="center"/>
    </xf>
    <xf numFmtId="0" fontId="1" fillId="0" borderId="34" xfId="7" applyFont="1" applyBorder="1" applyAlignment="1">
      <alignment horizontal="right" vertical="center"/>
    </xf>
    <xf numFmtId="179" fontId="1" fillId="0" borderId="37" xfId="7" applyNumberFormat="1" applyFont="1" applyFill="1" applyBorder="1" applyAlignment="1">
      <alignment horizontal="center" vertical="center"/>
    </xf>
    <xf numFmtId="179" fontId="1" fillId="0" borderId="41" xfId="7" applyNumberFormat="1" applyFont="1" applyFill="1" applyBorder="1" applyAlignment="1">
      <alignment horizontal="center" vertical="center"/>
    </xf>
    <xf numFmtId="179" fontId="1" fillId="0" borderId="42" xfId="7" applyNumberFormat="1" applyFont="1" applyFill="1" applyBorder="1" applyAlignment="1">
      <alignment horizontal="center" vertical="center"/>
    </xf>
    <xf numFmtId="179" fontId="1" fillId="0" borderId="46" xfId="7" applyNumberFormat="1" applyFont="1" applyFill="1" applyBorder="1" applyAlignment="1">
      <alignment horizontal="center" vertical="center"/>
    </xf>
    <xf numFmtId="179" fontId="1" fillId="0" borderId="47" xfId="7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1" fillId="0" borderId="20" xfId="7" applyFont="1" applyFill="1" applyBorder="1" applyAlignment="1">
      <alignment horizontal="center" vertical="center"/>
    </xf>
    <xf numFmtId="0" fontId="1" fillId="0" borderId="19" xfId="7" applyFont="1" applyFill="1" applyBorder="1" applyAlignment="1">
      <alignment horizontal="center" vertical="center"/>
    </xf>
    <xf numFmtId="0" fontId="1" fillId="0" borderId="21" xfId="7" applyFont="1" applyFill="1" applyBorder="1" applyAlignment="1">
      <alignment horizontal="center" vertical="center"/>
    </xf>
    <xf numFmtId="0" fontId="1" fillId="0" borderId="24" xfId="7" applyFont="1" applyFill="1" applyBorder="1" applyAlignment="1">
      <alignment horizontal="center" vertical="center"/>
    </xf>
    <xf numFmtId="0" fontId="1" fillId="0" borderId="25" xfId="7" applyFont="1" applyFill="1" applyBorder="1" applyAlignment="1">
      <alignment horizontal="center" vertical="center"/>
    </xf>
    <xf numFmtId="0" fontId="1" fillId="0" borderId="26" xfId="7" applyFont="1" applyFill="1" applyBorder="1" applyAlignment="1">
      <alignment horizontal="center" vertical="center"/>
    </xf>
    <xf numFmtId="0" fontId="1" fillId="0" borderId="22" xfId="7" applyFont="1" applyFill="1" applyBorder="1" applyAlignment="1">
      <alignment horizontal="center" vertical="center"/>
    </xf>
    <xf numFmtId="0" fontId="1" fillId="0" borderId="27" xfId="7" applyFont="1" applyFill="1" applyBorder="1" applyAlignment="1">
      <alignment horizontal="center" vertical="center"/>
    </xf>
    <xf numFmtId="0" fontId="1" fillId="0" borderId="16" xfId="7" applyFont="1" applyFill="1" applyBorder="1" applyAlignment="1">
      <alignment horizontal="center" vertical="center" wrapText="1"/>
    </xf>
    <xf numFmtId="0" fontId="1" fillId="0" borderId="15" xfId="7" applyFont="1" applyBorder="1" applyAlignment="1">
      <alignment horizontal="center" vertical="center" wrapText="1"/>
    </xf>
    <xf numFmtId="0" fontId="1" fillId="0" borderId="17" xfId="7" applyFont="1" applyBorder="1" applyAlignment="1">
      <alignment horizontal="center" vertical="center" wrapText="1"/>
    </xf>
    <xf numFmtId="0" fontId="1" fillId="0" borderId="14" xfId="7" applyFont="1" applyFill="1" applyBorder="1" applyAlignment="1">
      <alignment horizontal="center" vertical="center" wrapText="1"/>
    </xf>
    <xf numFmtId="0" fontId="1" fillId="0" borderId="17" xfId="7" applyFont="1" applyFill="1" applyBorder="1" applyAlignment="1">
      <alignment horizontal="center" vertical="center" wrapText="1"/>
    </xf>
    <xf numFmtId="0" fontId="1" fillId="2" borderId="8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45" xfId="3" applyFont="1" applyFill="1" applyBorder="1" applyAlignment="1">
      <alignment horizontal="left" vertical="center"/>
    </xf>
    <xf numFmtId="0" fontId="1" fillId="2" borderId="5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" xfId="3" applyFont="1" applyFill="1" applyBorder="1" applyAlignment="1">
      <alignment horizontal="left" vertical="center"/>
    </xf>
    <xf numFmtId="0" fontId="1" fillId="2" borderId="2" xfId="3" applyFont="1" applyFill="1" applyBorder="1" applyAlignment="1">
      <alignment horizontal="left" vertical="center"/>
    </xf>
    <xf numFmtId="0" fontId="1" fillId="2" borderId="18" xfId="3" applyFont="1" applyFill="1" applyBorder="1" applyAlignment="1">
      <alignment horizontal="left" vertical="center"/>
    </xf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24" xfId="3" applyFont="1" applyFill="1" applyBorder="1" applyAlignment="1">
      <alignment vertical="center"/>
    </xf>
    <xf numFmtId="0" fontId="1" fillId="2" borderId="25" xfId="3" applyFont="1" applyFill="1" applyBorder="1" applyAlignment="1">
      <alignment vertical="center"/>
    </xf>
    <xf numFmtId="0" fontId="1" fillId="2" borderId="26" xfId="3" applyFont="1" applyFill="1" applyBorder="1" applyAlignment="1">
      <alignment vertical="center"/>
    </xf>
    <xf numFmtId="0" fontId="1" fillId="2" borderId="22" xfId="3" applyFont="1" applyFill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0" fontId="1" fillId="2" borderId="27" xfId="3" applyFont="1" applyFill="1" applyBorder="1" applyAlignment="1">
      <alignment horizontal="center" vertical="center"/>
    </xf>
    <xf numFmtId="0" fontId="1" fillId="2" borderId="55" xfId="3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39" xfId="3" applyFont="1" applyFill="1" applyBorder="1" applyAlignment="1">
      <alignment horizontal="left" vertical="center"/>
    </xf>
    <xf numFmtId="0" fontId="1" fillId="2" borderId="52" xfId="3" applyFont="1" applyFill="1" applyBorder="1" applyAlignment="1">
      <alignment horizontal="left" vertical="center"/>
    </xf>
    <xf numFmtId="38" fontId="1" fillId="0" borderId="18" xfId="5" applyFont="1" applyFill="1" applyBorder="1" applyAlignment="1">
      <alignment horizontal="center" vertical="center"/>
    </xf>
    <xf numFmtId="176" fontId="1" fillId="0" borderId="41" xfId="7" applyNumberFormat="1" applyFont="1" applyFill="1" applyBorder="1" applyAlignment="1">
      <alignment horizontal="center" vertical="center"/>
    </xf>
    <xf numFmtId="176" fontId="1" fillId="0" borderId="36" xfId="7" applyNumberFormat="1" applyFont="1" applyFill="1" applyBorder="1" applyAlignment="1">
      <alignment horizontal="center" vertical="center"/>
    </xf>
    <xf numFmtId="176" fontId="1" fillId="0" borderId="33" xfId="7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5"/>
    <cellStyle name="標準" xfId="0" builtinId="0"/>
    <cellStyle name="標準 2" xfId="9"/>
    <cellStyle name="標準 2 3" xfId="10"/>
    <cellStyle name="標準 4" xfId="11"/>
    <cellStyle name="標準 5" xfId="7"/>
    <cellStyle name="標準 6" xfId="12"/>
    <cellStyle name="標準 7" xfId="4"/>
    <cellStyle name="標準 8" xfId="3"/>
    <cellStyle name="標準 9" xfId="2"/>
    <cellStyle name="標準_03.04.01.財務諸表雛形_様式_桜内案１_コピー03　普通会計４表2006.12.23_仕訳" xfId="6"/>
    <cellStyle name="標準_別冊１　Ｐ2～Ｐ5　普通会計４表20070113_仕訳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3"/>
  <sheetViews>
    <sheetView showGridLines="0" tabSelected="1" topLeftCell="C1" zoomScale="85" zoomScaleNormal="85" zoomScaleSheetLayoutView="85" workbookViewId="0"/>
  </sheetViews>
  <sheetFormatPr defaultRowHeight="12.75" x14ac:dyDescent="0.15"/>
  <cols>
    <col min="1" max="2" width="0" style="1" hidden="1" customWidth="1"/>
    <col min="3" max="3" width="0.625" style="2" customWidth="1"/>
    <col min="4" max="14" width="2.125" style="2" customWidth="1"/>
    <col min="15" max="15" width="6" style="2" customWidth="1"/>
    <col min="16" max="16" width="22.375" style="2" customWidth="1"/>
    <col min="17" max="17" width="3.375" style="2" bestFit="1" customWidth="1"/>
    <col min="18" max="19" width="2.125" style="2" customWidth="1"/>
    <col min="20" max="24" width="3.875" style="2" customWidth="1"/>
    <col min="25" max="25" width="3.125" style="2" customWidth="1"/>
    <col min="26" max="26" width="24.125" style="2" bestFit="1" customWidth="1"/>
    <col min="27" max="27" width="3.125" style="2" customWidth="1"/>
    <col min="28" max="28" width="0.625" style="2" customWidth="1"/>
    <col min="29" max="29" width="9" style="2"/>
    <col min="30" max="31" width="0" style="2" hidden="1" customWidth="1"/>
    <col min="32" max="16384" width="9" style="2"/>
  </cols>
  <sheetData>
    <row r="1" spans="1:31" s="8" customFormat="1" ht="13.5" x14ac:dyDescent="0.15">
      <c r="A1" s="3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31" ht="23.25" customHeight="1" x14ac:dyDescent="0.25">
      <c r="C2" s="9"/>
      <c r="D2" s="257" t="s">
        <v>361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31" ht="21" customHeight="1" x14ac:dyDescent="0.15">
      <c r="D3" s="258" t="s">
        <v>0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1</v>
      </c>
      <c r="AB4" s="13"/>
    </row>
    <row r="5" spans="1:31" s="16" customFormat="1" ht="14.25" customHeight="1" thickBot="1" x14ac:dyDescent="0.2">
      <c r="A5" s="15" t="s">
        <v>2</v>
      </c>
      <c r="B5" s="15" t="s">
        <v>3</v>
      </c>
      <c r="D5" s="254" t="s">
        <v>4</v>
      </c>
      <c r="E5" s="255"/>
      <c r="F5" s="255"/>
      <c r="G5" s="255"/>
      <c r="H5" s="255"/>
      <c r="I5" s="255"/>
      <c r="J5" s="255"/>
      <c r="K5" s="259"/>
      <c r="L5" s="259"/>
      <c r="M5" s="259"/>
      <c r="N5" s="259"/>
      <c r="O5" s="259"/>
      <c r="P5" s="260" t="s">
        <v>5</v>
      </c>
      <c r="Q5" s="261"/>
      <c r="R5" s="255" t="s">
        <v>4</v>
      </c>
      <c r="S5" s="255"/>
      <c r="T5" s="255"/>
      <c r="U5" s="255"/>
      <c r="V5" s="255"/>
      <c r="W5" s="255"/>
      <c r="X5" s="255"/>
      <c r="Y5" s="255"/>
      <c r="Z5" s="260" t="s">
        <v>5</v>
      </c>
      <c r="AA5" s="261"/>
    </row>
    <row r="6" spans="1:31" ht="14.65" customHeight="1" x14ac:dyDescent="0.15">
      <c r="D6" s="17" t="s">
        <v>6</v>
      </c>
      <c r="E6" s="18"/>
      <c r="F6" s="19"/>
      <c r="G6" s="20"/>
      <c r="H6" s="20"/>
      <c r="I6" s="20"/>
      <c r="J6" s="20"/>
      <c r="K6" s="18"/>
      <c r="L6" s="18"/>
      <c r="M6" s="18"/>
      <c r="N6" s="21"/>
      <c r="O6" s="21"/>
      <c r="P6" s="22"/>
      <c r="Q6" s="23"/>
      <c r="R6" s="19" t="s">
        <v>7</v>
      </c>
      <c r="S6" s="19"/>
      <c r="T6" s="19"/>
      <c r="U6" s="19"/>
      <c r="V6" s="19"/>
      <c r="W6" s="19"/>
      <c r="X6" s="19"/>
      <c r="Y6" s="18"/>
      <c r="Z6" s="22"/>
      <c r="AA6" s="24"/>
    </row>
    <row r="7" spans="1:31" ht="14.65" customHeight="1" x14ac:dyDescent="0.15">
      <c r="A7" s="1" t="s">
        <v>8</v>
      </c>
      <c r="B7" s="1" t="s">
        <v>9</v>
      </c>
      <c r="D7" s="25"/>
      <c r="E7" s="19" t="s">
        <v>10</v>
      </c>
      <c r="F7" s="19"/>
      <c r="G7" s="19"/>
      <c r="H7" s="19"/>
      <c r="I7" s="19"/>
      <c r="J7" s="19"/>
      <c r="K7" s="18"/>
      <c r="L7" s="18"/>
      <c r="M7" s="18"/>
      <c r="N7" s="21"/>
      <c r="O7" s="21"/>
      <c r="P7" s="26">
        <v>68302</v>
      </c>
      <c r="Q7" s="27"/>
      <c r="R7" s="19"/>
      <c r="S7" s="19" t="s">
        <v>11</v>
      </c>
      <c r="T7" s="19"/>
      <c r="U7" s="19"/>
      <c r="V7" s="19"/>
      <c r="W7" s="19"/>
      <c r="X7" s="19"/>
      <c r="Y7" s="18"/>
      <c r="Z7" s="26">
        <v>21055</v>
      </c>
      <c r="AA7" s="28" t="s">
        <v>12</v>
      </c>
      <c r="AD7" s="2">
        <f>IF(AND(AD8="-",AD36="-",AD39="-"),"-",SUM(AD8,AD36,AD39))</f>
        <v>68301539091</v>
      </c>
      <c r="AE7" s="2">
        <f>IF(COUNTIF(AE8:AE12,"-")=COUNTA(AE8:AE12),"-",SUM(AE8:AE12))</f>
        <v>21054730076</v>
      </c>
    </row>
    <row r="8" spans="1:31" ht="14.65" customHeight="1" x14ac:dyDescent="0.15">
      <c r="A8" s="1" t="s">
        <v>13</v>
      </c>
      <c r="B8" s="1" t="s">
        <v>14</v>
      </c>
      <c r="D8" s="25"/>
      <c r="E8" s="19"/>
      <c r="F8" s="19" t="s">
        <v>15</v>
      </c>
      <c r="G8" s="19"/>
      <c r="H8" s="19"/>
      <c r="I8" s="19"/>
      <c r="J8" s="19"/>
      <c r="K8" s="18"/>
      <c r="L8" s="18"/>
      <c r="M8" s="18"/>
      <c r="N8" s="21"/>
      <c r="O8" s="21"/>
      <c r="P8" s="26">
        <v>63056</v>
      </c>
      <c r="Q8" s="27" t="s">
        <v>12</v>
      </c>
      <c r="R8" s="19"/>
      <c r="S8" s="19"/>
      <c r="T8" s="19" t="s">
        <v>16</v>
      </c>
      <c r="U8" s="19"/>
      <c r="V8" s="19"/>
      <c r="W8" s="19"/>
      <c r="X8" s="19"/>
      <c r="Y8" s="18"/>
      <c r="Z8" s="26">
        <v>18637</v>
      </c>
      <c r="AA8" s="28"/>
      <c r="AD8" s="2">
        <f>IF(AND(AD9="-",AD25="-",COUNTIF(AD34:AD35,"-")=COUNTA(AD34:AD35)),"-",SUM(AD9,AD25,AD34:AD35))</f>
        <v>63056322486</v>
      </c>
      <c r="AE8" s="2">
        <v>18637301108</v>
      </c>
    </row>
    <row r="9" spans="1:31" ht="14.65" customHeight="1" x14ac:dyDescent="0.15">
      <c r="A9" s="1" t="s">
        <v>17</v>
      </c>
      <c r="B9" s="1" t="s">
        <v>18</v>
      </c>
      <c r="D9" s="25"/>
      <c r="E9" s="19"/>
      <c r="F9" s="19"/>
      <c r="G9" s="19" t="s">
        <v>19</v>
      </c>
      <c r="H9" s="19"/>
      <c r="I9" s="19"/>
      <c r="J9" s="19"/>
      <c r="K9" s="18"/>
      <c r="L9" s="18"/>
      <c r="M9" s="18"/>
      <c r="N9" s="21"/>
      <c r="O9" s="21"/>
      <c r="P9" s="26">
        <v>36905</v>
      </c>
      <c r="Q9" s="27" t="s">
        <v>12</v>
      </c>
      <c r="R9" s="19"/>
      <c r="S9" s="19"/>
      <c r="T9" s="19" t="s">
        <v>20</v>
      </c>
      <c r="U9" s="19"/>
      <c r="V9" s="19"/>
      <c r="W9" s="19"/>
      <c r="X9" s="19"/>
      <c r="Y9" s="18"/>
      <c r="Z9" s="242" t="s">
        <v>365</v>
      </c>
      <c r="AA9" s="28"/>
      <c r="AD9" s="2">
        <f>IF(COUNTIF(AD10:AD24,"-")=COUNTA(AD10:AD24),"-",SUM(AD10:AD24))</f>
        <v>36905320777</v>
      </c>
      <c r="AE9" s="2">
        <v>0</v>
      </c>
    </row>
    <row r="10" spans="1:31" ht="14.65" customHeight="1" x14ac:dyDescent="0.15">
      <c r="A10" s="1" t="s">
        <v>21</v>
      </c>
      <c r="B10" s="1" t="s">
        <v>22</v>
      </c>
      <c r="D10" s="25"/>
      <c r="E10" s="19"/>
      <c r="F10" s="19"/>
      <c r="G10" s="19"/>
      <c r="H10" s="19" t="s">
        <v>23</v>
      </c>
      <c r="I10" s="19"/>
      <c r="J10" s="19"/>
      <c r="K10" s="18"/>
      <c r="L10" s="18"/>
      <c r="M10" s="18"/>
      <c r="N10" s="21"/>
      <c r="O10" s="21"/>
      <c r="P10" s="26">
        <v>16206</v>
      </c>
      <c r="Q10" s="27"/>
      <c r="R10" s="19"/>
      <c r="S10" s="19"/>
      <c r="T10" s="19" t="s">
        <v>24</v>
      </c>
      <c r="U10" s="19"/>
      <c r="V10" s="19"/>
      <c r="W10" s="19"/>
      <c r="X10" s="19"/>
      <c r="Y10" s="18"/>
      <c r="Z10" s="26">
        <v>2417</v>
      </c>
      <c r="AA10" s="28"/>
      <c r="AD10" s="2">
        <v>16206226806</v>
      </c>
      <c r="AE10" s="2">
        <v>2417428968</v>
      </c>
    </row>
    <row r="11" spans="1:31" ht="14.65" customHeight="1" x14ac:dyDescent="0.15">
      <c r="A11" s="1" t="s">
        <v>25</v>
      </c>
      <c r="B11" s="1" t="s">
        <v>26</v>
      </c>
      <c r="D11" s="25"/>
      <c r="E11" s="19"/>
      <c r="F11" s="19"/>
      <c r="G11" s="19"/>
      <c r="H11" s="19" t="s">
        <v>27</v>
      </c>
      <c r="I11" s="19"/>
      <c r="J11" s="19"/>
      <c r="K11" s="18"/>
      <c r="L11" s="18"/>
      <c r="M11" s="18"/>
      <c r="N11" s="21"/>
      <c r="O11" s="21"/>
      <c r="P11" s="26">
        <v>1481</v>
      </c>
      <c r="Q11" s="27"/>
      <c r="R11" s="19"/>
      <c r="S11" s="19"/>
      <c r="T11" s="19" t="s">
        <v>28</v>
      </c>
      <c r="U11" s="19"/>
      <c r="V11" s="19"/>
      <c r="W11" s="19"/>
      <c r="X11" s="19"/>
      <c r="Y11" s="18"/>
      <c r="Z11" s="242" t="s">
        <v>365</v>
      </c>
      <c r="AA11" s="28"/>
      <c r="AD11" s="2">
        <v>1481103483</v>
      </c>
      <c r="AE11" s="2">
        <v>0</v>
      </c>
    </row>
    <row r="12" spans="1:31" ht="14.65" customHeight="1" x14ac:dyDescent="0.15">
      <c r="A12" s="1" t="s">
        <v>29</v>
      </c>
      <c r="B12" s="1" t="s">
        <v>30</v>
      </c>
      <c r="D12" s="25"/>
      <c r="E12" s="19"/>
      <c r="F12" s="19"/>
      <c r="G12" s="19"/>
      <c r="H12" s="19" t="s">
        <v>31</v>
      </c>
      <c r="I12" s="19"/>
      <c r="J12" s="19"/>
      <c r="K12" s="18"/>
      <c r="L12" s="18"/>
      <c r="M12" s="18"/>
      <c r="N12" s="21"/>
      <c r="O12" s="21"/>
      <c r="P12" s="26">
        <v>36586</v>
      </c>
      <c r="Q12" s="27"/>
      <c r="R12" s="19"/>
      <c r="S12" s="19"/>
      <c r="T12" s="19" t="s">
        <v>32</v>
      </c>
      <c r="U12" s="19"/>
      <c r="V12" s="19"/>
      <c r="W12" s="19"/>
      <c r="X12" s="19"/>
      <c r="Y12" s="18"/>
      <c r="Z12" s="242" t="s">
        <v>365</v>
      </c>
      <c r="AA12" s="28"/>
      <c r="AD12" s="2">
        <v>36585920012</v>
      </c>
      <c r="AE12" s="2">
        <v>0</v>
      </c>
    </row>
    <row r="13" spans="1:31" ht="14.65" customHeight="1" x14ac:dyDescent="0.15">
      <c r="A13" s="1" t="s">
        <v>33</v>
      </c>
      <c r="B13" s="1" t="s">
        <v>34</v>
      </c>
      <c r="D13" s="25"/>
      <c r="E13" s="19"/>
      <c r="F13" s="19"/>
      <c r="G13" s="19"/>
      <c r="H13" s="19" t="s">
        <v>35</v>
      </c>
      <c r="I13" s="19"/>
      <c r="J13" s="19"/>
      <c r="K13" s="18"/>
      <c r="L13" s="18"/>
      <c r="M13" s="18"/>
      <c r="N13" s="21"/>
      <c r="O13" s="21"/>
      <c r="P13" s="26">
        <v>-18679</v>
      </c>
      <c r="Q13" s="27"/>
      <c r="R13" s="19"/>
      <c r="S13" s="19" t="s">
        <v>36</v>
      </c>
      <c r="T13" s="19"/>
      <c r="U13" s="19"/>
      <c r="V13" s="19"/>
      <c r="W13" s="19"/>
      <c r="X13" s="19"/>
      <c r="Y13" s="18"/>
      <c r="Z13" s="26">
        <v>1963</v>
      </c>
      <c r="AA13" s="28"/>
      <c r="AD13" s="2">
        <v>-18678753509</v>
      </c>
      <c r="AE13" s="2">
        <f>IF(COUNTIF(AE14:AE21,"-")=COUNTA(AE14:AE21),"-",SUM(AE14:AE21))</f>
        <v>1962565504</v>
      </c>
    </row>
    <row r="14" spans="1:31" ht="14.65" customHeight="1" x14ac:dyDescent="0.15">
      <c r="A14" s="1" t="s">
        <v>37</v>
      </c>
      <c r="B14" s="1" t="s">
        <v>38</v>
      </c>
      <c r="D14" s="25"/>
      <c r="E14" s="19"/>
      <c r="F14" s="19"/>
      <c r="G14" s="19"/>
      <c r="H14" s="19" t="s">
        <v>39</v>
      </c>
      <c r="I14" s="19"/>
      <c r="J14" s="19"/>
      <c r="K14" s="18"/>
      <c r="L14" s="18"/>
      <c r="M14" s="18"/>
      <c r="N14" s="21"/>
      <c r="O14" s="21"/>
      <c r="P14" s="26">
        <v>2247</v>
      </c>
      <c r="Q14" s="27"/>
      <c r="R14" s="19"/>
      <c r="S14" s="19"/>
      <c r="T14" s="19" t="s">
        <v>40</v>
      </c>
      <c r="U14" s="19"/>
      <c r="V14" s="19"/>
      <c r="W14" s="19"/>
      <c r="X14" s="19"/>
      <c r="Y14" s="18"/>
      <c r="Z14" s="26">
        <v>1521</v>
      </c>
      <c r="AA14" s="28"/>
      <c r="AD14" s="2">
        <v>2246590985</v>
      </c>
      <c r="AE14" s="2">
        <v>1520500499</v>
      </c>
    </row>
    <row r="15" spans="1:31" ht="14.65" customHeight="1" x14ac:dyDescent="0.15">
      <c r="A15" s="1" t="s">
        <v>41</v>
      </c>
      <c r="B15" s="1" t="s">
        <v>42</v>
      </c>
      <c r="D15" s="25"/>
      <c r="E15" s="19"/>
      <c r="F15" s="19"/>
      <c r="G15" s="19"/>
      <c r="H15" s="19" t="s">
        <v>43</v>
      </c>
      <c r="I15" s="19"/>
      <c r="J15" s="19"/>
      <c r="K15" s="18"/>
      <c r="L15" s="18"/>
      <c r="M15" s="18"/>
      <c r="N15" s="21"/>
      <c r="O15" s="21"/>
      <c r="P15" s="26">
        <v>-1251</v>
      </c>
      <c r="Q15" s="27"/>
      <c r="R15" s="19"/>
      <c r="S15" s="19"/>
      <c r="T15" s="19" t="s">
        <v>44</v>
      </c>
      <c r="U15" s="19"/>
      <c r="V15" s="19"/>
      <c r="W15" s="19"/>
      <c r="X15" s="19"/>
      <c r="Y15" s="18"/>
      <c r="Z15" s="242" t="s">
        <v>365</v>
      </c>
      <c r="AA15" s="28"/>
      <c r="AD15" s="2">
        <v>-1251385280</v>
      </c>
      <c r="AE15" s="2">
        <v>0</v>
      </c>
    </row>
    <row r="16" spans="1:31" ht="14.65" customHeight="1" x14ac:dyDescent="0.15">
      <c r="A16" s="1" t="s">
        <v>45</v>
      </c>
      <c r="B16" s="1" t="s">
        <v>46</v>
      </c>
      <c r="D16" s="25"/>
      <c r="E16" s="19"/>
      <c r="F16" s="19"/>
      <c r="G16" s="19"/>
      <c r="H16" s="19" t="s">
        <v>47</v>
      </c>
      <c r="I16" s="29"/>
      <c r="J16" s="29"/>
      <c r="K16" s="30"/>
      <c r="L16" s="30"/>
      <c r="M16" s="30"/>
      <c r="N16" s="31"/>
      <c r="O16" s="31"/>
      <c r="P16" s="26" t="s">
        <v>199</v>
      </c>
      <c r="Q16" s="27"/>
      <c r="R16" s="19"/>
      <c r="S16" s="19"/>
      <c r="T16" s="19" t="s">
        <v>48</v>
      </c>
      <c r="U16" s="19"/>
      <c r="V16" s="19"/>
      <c r="W16" s="19"/>
      <c r="X16" s="19"/>
      <c r="Y16" s="18"/>
      <c r="Z16" s="242" t="s">
        <v>365</v>
      </c>
      <c r="AA16" s="28"/>
      <c r="AD16" s="2">
        <v>0</v>
      </c>
      <c r="AE16" s="2">
        <v>0</v>
      </c>
    </row>
    <row r="17" spans="1:31" ht="14.65" customHeight="1" x14ac:dyDescent="0.15">
      <c r="A17" s="1" t="s">
        <v>49</v>
      </c>
      <c r="B17" s="1" t="s">
        <v>50</v>
      </c>
      <c r="D17" s="25"/>
      <c r="E17" s="19"/>
      <c r="F17" s="19"/>
      <c r="G17" s="19"/>
      <c r="H17" s="19" t="s">
        <v>51</v>
      </c>
      <c r="I17" s="29"/>
      <c r="J17" s="29"/>
      <c r="K17" s="30"/>
      <c r="L17" s="30"/>
      <c r="M17" s="30"/>
      <c r="N17" s="31"/>
      <c r="O17" s="31"/>
      <c r="P17" s="26" t="s">
        <v>199</v>
      </c>
      <c r="Q17" s="27"/>
      <c r="R17" s="18"/>
      <c r="S17" s="19"/>
      <c r="T17" s="19" t="s">
        <v>52</v>
      </c>
      <c r="U17" s="19"/>
      <c r="V17" s="19"/>
      <c r="W17" s="19"/>
      <c r="X17" s="19"/>
      <c r="Y17" s="18"/>
      <c r="Z17" s="242" t="s">
        <v>365</v>
      </c>
      <c r="AA17" s="28"/>
      <c r="AD17" s="2">
        <v>0</v>
      </c>
      <c r="AE17" s="2">
        <v>0</v>
      </c>
    </row>
    <row r="18" spans="1:31" ht="14.65" customHeight="1" x14ac:dyDescent="0.15">
      <c r="A18" s="1" t="s">
        <v>53</v>
      </c>
      <c r="B18" s="1" t="s">
        <v>54</v>
      </c>
      <c r="D18" s="25"/>
      <c r="E18" s="19"/>
      <c r="F18" s="19"/>
      <c r="G18" s="19"/>
      <c r="H18" s="19" t="s">
        <v>55</v>
      </c>
      <c r="I18" s="29"/>
      <c r="J18" s="29"/>
      <c r="K18" s="30"/>
      <c r="L18" s="30"/>
      <c r="M18" s="30"/>
      <c r="N18" s="31"/>
      <c r="O18" s="31"/>
      <c r="P18" s="26" t="s">
        <v>199</v>
      </c>
      <c r="Q18" s="27"/>
      <c r="R18" s="18"/>
      <c r="S18" s="19"/>
      <c r="T18" s="19" t="s">
        <v>56</v>
      </c>
      <c r="U18" s="19"/>
      <c r="V18" s="19"/>
      <c r="W18" s="19"/>
      <c r="X18" s="19"/>
      <c r="Y18" s="18"/>
      <c r="Z18" s="242" t="s">
        <v>365</v>
      </c>
      <c r="AA18" s="28"/>
      <c r="AD18" s="2">
        <v>0</v>
      </c>
      <c r="AE18" s="2">
        <v>0</v>
      </c>
    </row>
    <row r="19" spans="1:31" ht="14.65" customHeight="1" x14ac:dyDescent="0.15">
      <c r="A19" s="1" t="s">
        <v>57</v>
      </c>
      <c r="B19" s="1" t="s">
        <v>58</v>
      </c>
      <c r="D19" s="25"/>
      <c r="E19" s="19"/>
      <c r="F19" s="19"/>
      <c r="G19" s="19"/>
      <c r="H19" s="19" t="s">
        <v>59</v>
      </c>
      <c r="I19" s="29"/>
      <c r="J19" s="29"/>
      <c r="K19" s="30"/>
      <c r="L19" s="30"/>
      <c r="M19" s="30"/>
      <c r="N19" s="31"/>
      <c r="O19" s="31"/>
      <c r="P19" s="26" t="s">
        <v>199</v>
      </c>
      <c r="Q19" s="27"/>
      <c r="R19" s="19"/>
      <c r="S19" s="19"/>
      <c r="T19" s="19" t="s">
        <v>60</v>
      </c>
      <c r="U19" s="19"/>
      <c r="V19" s="19"/>
      <c r="W19" s="19"/>
      <c r="X19" s="19"/>
      <c r="Y19" s="18"/>
      <c r="Z19" s="26">
        <v>209</v>
      </c>
      <c r="AA19" s="28"/>
      <c r="AD19" s="2">
        <v>0</v>
      </c>
      <c r="AE19" s="2">
        <v>209293225</v>
      </c>
    </row>
    <row r="20" spans="1:31" ht="14.65" customHeight="1" x14ac:dyDescent="0.15">
      <c r="A20" s="1" t="s">
        <v>61</v>
      </c>
      <c r="B20" s="1" t="s">
        <v>62</v>
      </c>
      <c r="D20" s="25"/>
      <c r="E20" s="19"/>
      <c r="F20" s="19"/>
      <c r="G20" s="19"/>
      <c r="H20" s="19" t="s">
        <v>63</v>
      </c>
      <c r="I20" s="29"/>
      <c r="J20" s="29"/>
      <c r="K20" s="30"/>
      <c r="L20" s="30"/>
      <c r="M20" s="30"/>
      <c r="N20" s="31"/>
      <c r="O20" s="31"/>
      <c r="P20" s="26" t="s">
        <v>199</v>
      </c>
      <c r="Q20" s="27"/>
      <c r="R20" s="19"/>
      <c r="S20" s="19"/>
      <c r="T20" s="19" t="s">
        <v>64</v>
      </c>
      <c r="U20" s="19"/>
      <c r="V20" s="19"/>
      <c r="W20" s="19"/>
      <c r="X20" s="19"/>
      <c r="Y20" s="18"/>
      <c r="Z20" s="26">
        <v>233</v>
      </c>
      <c r="AA20" s="28"/>
      <c r="AD20" s="2">
        <v>0</v>
      </c>
      <c r="AE20" s="2">
        <v>232771780</v>
      </c>
    </row>
    <row r="21" spans="1:31" ht="14.65" customHeight="1" x14ac:dyDescent="0.15">
      <c r="A21" s="1" t="s">
        <v>65</v>
      </c>
      <c r="B21" s="1" t="s">
        <v>66</v>
      </c>
      <c r="D21" s="25"/>
      <c r="E21" s="19"/>
      <c r="F21" s="19"/>
      <c r="G21" s="19"/>
      <c r="H21" s="19" t="s">
        <v>67</v>
      </c>
      <c r="I21" s="29"/>
      <c r="J21" s="29"/>
      <c r="K21" s="30"/>
      <c r="L21" s="30"/>
      <c r="M21" s="30"/>
      <c r="N21" s="31"/>
      <c r="O21" s="31"/>
      <c r="P21" s="26" t="s">
        <v>199</v>
      </c>
      <c r="Q21" s="27"/>
      <c r="R21" s="19"/>
      <c r="S21" s="19"/>
      <c r="T21" s="19" t="s">
        <v>32</v>
      </c>
      <c r="U21" s="19"/>
      <c r="V21" s="19"/>
      <c r="W21" s="19"/>
      <c r="X21" s="19"/>
      <c r="Y21" s="18"/>
      <c r="Z21" s="242" t="s">
        <v>379</v>
      </c>
      <c r="AA21" s="28"/>
      <c r="AD21" s="2">
        <v>0</v>
      </c>
      <c r="AE21" s="2">
        <v>0</v>
      </c>
    </row>
    <row r="22" spans="1:31" ht="14.65" customHeight="1" x14ac:dyDescent="0.15">
      <c r="A22" s="1" t="s">
        <v>68</v>
      </c>
      <c r="B22" s="1" t="s">
        <v>69</v>
      </c>
      <c r="D22" s="25"/>
      <c r="E22" s="19"/>
      <c r="F22" s="19"/>
      <c r="G22" s="19"/>
      <c r="H22" s="19" t="s">
        <v>32</v>
      </c>
      <c r="I22" s="19"/>
      <c r="J22" s="19"/>
      <c r="K22" s="18"/>
      <c r="L22" s="18"/>
      <c r="M22" s="18"/>
      <c r="N22" s="21"/>
      <c r="O22" s="21"/>
      <c r="P22" s="26" t="s">
        <v>199</v>
      </c>
      <c r="Q22" s="27"/>
      <c r="R22" s="243" t="s">
        <v>70</v>
      </c>
      <c r="S22" s="244"/>
      <c r="T22" s="244"/>
      <c r="U22" s="244"/>
      <c r="V22" s="244"/>
      <c r="W22" s="244"/>
      <c r="X22" s="244"/>
      <c r="Y22" s="244"/>
      <c r="Z22" s="32">
        <v>23017</v>
      </c>
      <c r="AA22" s="33" t="s">
        <v>12</v>
      </c>
      <c r="AD22" s="2">
        <v>0</v>
      </c>
      <c r="AE22" s="2">
        <f>IF(AND(AE7="-",AE13="-"),"-",SUM(AE7,AE13))</f>
        <v>23017295580</v>
      </c>
    </row>
    <row r="23" spans="1:31" ht="14.65" customHeight="1" x14ac:dyDescent="0.15">
      <c r="A23" s="1" t="s">
        <v>71</v>
      </c>
      <c r="D23" s="25"/>
      <c r="E23" s="19"/>
      <c r="F23" s="19"/>
      <c r="G23" s="19"/>
      <c r="H23" s="19" t="s">
        <v>72</v>
      </c>
      <c r="I23" s="19"/>
      <c r="J23" s="19"/>
      <c r="K23" s="18"/>
      <c r="L23" s="18"/>
      <c r="M23" s="18"/>
      <c r="N23" s="21"/>
      <c r="O23" s="21"/>
      <c r="P23" s="26" t="s">
        <v>199</v>
      </c>
      <c r="Q23" s="27"/>
      <c r="R23" s="19" t="s">
        <v>73</v>
      </c>
      <c r="S23" s="37"/>
      <c r="T23" s="37"/>
      <c r="U23" s="37"/>
      <c r="V23" s="37"/>
      <c r="W23" s="37"/>
      <c r="X23" s="37"/>
      <c r="Y23" s="37"/>
      <c r="Z23" s="34"/>
      <c r="AA23" s="35"/>
      <c r="AD23" s="2">
        <v>0</v>
      </c>
    </row>
    <row r="24" spans="1:31" ht="14.65" customHeight="1" x14ac:dyDescent="0.15">
      <c r="A24" s="1" t="s">
        <v>74</v>
      </c>
      <c r="B24" s="1" t="s">
        <v>75</v>
      </c>
      <c r="D24" s="25"/>
      <c r="E24" s="19"/>
      <c r="F24" s="19"/>
      <c r="G24" s="19"/>
      <c r="H24" s="19" t="s">
        <v>76</v>
      </c>
      <c r="I24" s="19"/>
      <c r="J24" s="19"/>
      <c r="K24" s="18"/>
      <c r="L24" s="18"/>
      <c r="M24" s="18"/>
      <c r="N24" s="21"/>
      <c r="O24" s="21"/>
      <c r="P24" s="26">
        <v>316</v>
      </c>
      <c r="Q24" s="27"/>
      <c r="R24" s="19"/>
      <c r="S24" s="19" t="s">
        <v>77</v>
      </c>
      <c r="T24" s="19"/>
      <c r="U24" s="19"/>
      <c r="V24" s="19"/>
      <c r="W24" s="19"/>
      <c r="X24" s="19"/>
      <c r="Y24" s="18"/>
      <c r="Z24" s="26">
        <v>70492</v>
      </c>
      <c r="AA24" s="28"/>
      <c r="AD24" s="2">
        <v>315618280</v>
      </c>
      <c r="AE24" s="2">
        <v>70491606253</v>
      </c>
    </row>
    <row r="25" spans="1:31" ht="14.65" customHeight="1" x14ac:dyDescent="0.15">
      <c r="A25" s="1" t="s">
        <v>78</v>
      </c>
      <c r="B25" s="1" t="s">
        <v>79</v>
      </c>
      <c r="D25" s="25"/>
      <c r="E25" s="19"/>
      <c r="F25" s="19"/>
      <c r="G25" s="19" t="s">
        <v>80</v>
      </c>
      <c r="H25" s="19"/>
      <c r="I25" s="19"/>
      <c r="J25" s="19"/>
      <c r="K25" s="18"/>
      <c r="L25" s="18"/>
      <c r="M25" s="18"/>
      <c r="N25" s="21"/>
      <c r="O25" s="21"/>
      <c r="P25" s="26">
        <v>25419</v>
      </c>
      <c r="Q25" s="27"/>
      <c r="R25" s="19"/>
      <c r="S25" s="18" t="s">
        <v>81</v>
      </c>
      <c r="T25" s="19"/>
      <c r="U25" s="19"/>
      <c r="V25" s="19"/>
      <c r="W25" s="19"/>
      <c r="X25" s="19"/>
      <c r="Y25" s="18"/>
      <c r="Z25" s="26">
        <v>-21907</v>
      </c>
      <c r="AA25" s="28"/>
      <c r="AD25" s="2">
        <f>IF(COUNTIF(AD26:AD33,"-")=COUNTA(AD26:AD33),"-",SUM(AD26:AD33))</f>
        <v>25418922099</v>
      </c>
      <c r="AE25" s="2">
        <v>-21907449423</v>
      </c>
    </row>
    <row r="26" spans="1:31" ht="14.65" customHeight="1" x14ac:dyDescent="0.15">
      <c r="A26" s="1" t="s">
        <v>82</v>
      </c>
      <c r="D26" s="25"/>
      <c r="E26" s="19"/>
      <c r="F26" s="19"/>
      <c r="G26" s="19"/>
      <c r="H26" s="19" t="s">
        <v>23</v>
      </c>
      <c r="I26" s="19"/>
      <c r="J26" s="19"/>
      <c r="K26" s="18"/>
      <c r="L26" s="18"/>
      <c r="M26" s="18"/>
      <c r="N26" s="21"/>
      <c r="O26" s="21"/>
      <c r="P26" s="26">
        <v>7304</v>
      </c>
      <c r="Q26" s="27"/>
      <c r="R26" s="25"/>
      <c r="S26" s="19"/>
      <c r="T26" s="19"/>
      <c r="U26" s="19"/>
      <c r="V26" s="19"/>
      <c r="W26" s="19"/>
      <c r="X26" s="19"/>
      <c r="Y26" s="18"/>
      <c r="Z26" s="26"/>
      <c r="AA26" s="36"/>
      <c r="AD26" s="2">
        <v>7303857629</v>
      </c>
    </row>
    <row r="27" spans="1:31" ht="14.65" customHeight="1" x14ac:dyDescent="0.15">
      <c r="A27" s="1" t="s">
        <v>83</v>
      </c>
      <c r="D27" s="25"/>
      <c r="E27" s="19"/>
      <c r="F27" s="19"/>
      <c r="G27" s="19"/>
      <c r="H27" s="19" t="s">
        <v>31</v>
      </c>
      <c r="I27" s="19"/>
      <c r="J27" s="19"/>
      <c r="K27" s="18"/>
      <c r="L27" s="18"/>
      <c r="M27" s="18"/>
      <c r="N27" s="21"/>
      <c r="O27" s="21"/>
      <c r="P27" s="242" t="s">
        <v>214</v>
      </c>
      <c r="Q27" s="27"/>
      <c r="R27" s="245"/>
      <c r="S27" s="246"/>
      <c r="T27" s="246"/>
      <c r="U27" s="246"/>
      <c r="V27" s="246"/>
      <c r="W27" s="246"/>
      <c r="X27" s="246"/>
      <c r="Y27" s="246"/>
      <c r="Z27" s="26"/>
      <c r="AA27" s="28"/>
      <c r="AD27" s="2">
        <v>0</v>
      </c>
    </row>
    <row r="28" spans="1:31" ht="14.65" customHeight="1" x14ac:dyDescent="0.15">
      <c r="A28" s="1" t="s">
        <v>84</v>
      </c>
      <c r="D28" s="25"/>
      <c r="E28" s="19"/>
      <c r="F28" s="19"/>
      <c r="G28" s="19"/>
      <c r="H28" s="19" t="s">
        <v>35</v>
      </c>
      <c r="I28" s="19"/>
      <c r="J28" s="19"/>
      <c r="K28" s="18"/>
      <c r="L28" s="18"/>
      <c r="M28" s="18"/>
      <c r="N28" s="21"/>
      <c r="O28" s="21"/>
      <c r="P28" s="242" t="s">
        <v>365</v>
      </c>
      <c r="Q28" s="27"/>
      <c r="R28" s="19"/>
      <c r="S28" s="37"/>
      <c r="T28" s="37"/>
      <c r="U28" s="37"/>
      <c r="V28" s="37"/>
      <c r="W28" s="37"/>
      <c r="X28" s="37"/>
      <c r="Y28" s="37"/>
      <c r="Z28" s="34"/>
      <c r="AA28" s="38"/>
      <c r="AD28" s="2">
        <v>0</v>
      </c>
    </row>
    <row r="29" spans="1:31" ht="14.65" customHeight="1" x14ac:dyDescent="0.15">
      <c r="A29" s="1" t="s">
        <v>85</v>
      </c>
      <c r="D29" s="25"/>
      <c r="E29" s="19"/>
      <c r="F29" s="19"/>
      <c r="G29" s="19"/>
      <c r="H29" s="19" t="s">
        <v>39</v>
      </c>
      <c r="I29" s="19"/>
      <c r="J29" s="19"/>
      <c r="K29" s="18"/>
      <c r="L29" s="18"/>
      <c r="M29" s="18"/>
      <c r="N29" s="21"/>
      <c r="O29" s="21"/>
      <c r="P29" s="26">
        <v>51793</v>
      </c>
      <c r="Q29" s="27"/>
      <c r="R29" s="19"/>
      <c r="S29" s="19"/>
      <c r="T29" s="19"/>
      <c r="U29" s="19"/>
      <c r="V29" s="19"/>
      <c r="W29" s="19"/>
      <c r="X29" s="19"/>
      <c r="Y29" s="18"/>
      <c r="Z29" s="26"/>
      <c r="AA29" s="36"/>
      <c r="AD29" s="2">
        <v>51793446865</v>
      </c>
    </row>
    <row r="30" spans="1:31" ht="14.65" customHeight="1" x14ac:dyDescent="0.15">
      <c r="A30" s="1" t="s">
        <v>86</v>
      </c>
      <c r="D30" s="25"/>
      <c r="E30" s="19"/>
      <c r="F30" s="19"/>
      <c r="G30" s="19"/>
      <c r="H30" s="19" t="s">
        <v>43</v>
      </c>
      <c r="I30" s="19"/>
      <c r="J30" s="19"/>
      <c r="K30" s="18"/>
      <c r="L30" s="18"/>
      <c r="M30" s="18"/>
      <c r="N30" s="21"/>
      <c r="O30" s="21"/>
      <c r="P30" s="26">
        <v>-34052</v>
      </c>
      <c r="Q30" s="27"/>
      <c r="R30" s="17"/>
      <c r="S30" s="18"/>
      <c r="T30" s="18"/>
      <c r="U30" s="18"/>
      <c r="V30" s="18"/>
      <c r="W30" s="18"/>
      <c r="X30" s="18"/>
      <c r="Y30" s="39"/>
      <c r="Z30" s="26"/>
      <c r="AA30" s="36"/>
      <c r="AD30" s="2">
        <v>-34052168970</v>
      </c>
    </row>
    <row r="31" spans="1:31" ht="14.65" customHeight="1" x14ac:dyDescent="0.15">
      <c r="A31" s="1" t="s">
        <v>87</v>
      </c>
      <c r="D31" s="25"/>
      <c r="E31" s="19"/>
      <c r="F31" s="19"/>
      <c r="G31" s="19"/>
      <c r="H31" s="19" t="s">
        <v>32</v>
      </c>
      <c r="I31" s="19"/>
      <c r="J31" s="19"/>
      <c r="K31" s="18"/>
      <c r="L31" s="18"/>
      <c r="M31" s="18"/>
      <c r="N31" s="21"/>
      <c r="O31" s="21"/>
      <c r="P31" s="242" t="s">
        <v>365</v>
      </c>
      <c r="Q31" s="27"/>
      <c r="R31" s="18"/>
      <c r="S31" s="18"/>
      <c r="T31" s="18"/>
      <c r="U31" s="18"/>
      <c r="V31" s="18"/>
      <c r="W31" s="18"/>
      <c r="X31" s="18"/>
      <c r="Y31" s="18"/>
      <c r="Z31" s="26"/>
      <c r="AA31" s="36"/>
      <c r="AD31" s="2">
        <v>0</v>
      </c>
    </row>
    <row r="32" spans="1:31" ht="14.65" customHeight="1" x14ac:dyDescent="0.15">
      <c r="A32" s="1" t="s">
        <v>88</v>
      </c>
      <c r="D32" s="25"/>
      <c r="E32" s="19"/>
      <c r="F32" s="19"/>
      <c r="G32" s="19"/>
      <c r="H32" s="19" t="s">
        <v>72</v>
      </c>
      <c r="I32" s="19"/>
      <c r="J32" s="19"/>
      <c r="K32" s="18"/>
      <c r="L32" s="18"/>
      <c r="M32" s="18"/>
      <c r="N32" s="21"/>
      <c r="O32" s="21"/>
      <c r="P32" s="242" t="s">
        <v>365</v>
      </c>
      <c r="Q32" s="27"/>
      <c r="R32" s="40"/>
      <c r="S32" s="40"/>
      <c r="T32" s="40"/>
      <c r="U32" s="40"/>
      <c r="V32" s="40"/>
      <c r="W32" s="40"/>
      <c r="X32" s="40"/>
      <c r="Y32" s="40"/>
      <c r="Z32" s="22"/>
      <c r="AA32" s="41"/>
      <c r="AD32" s="2">
        <v>0</v>
      </c>
    </row>
    <row r="33" spans="1:30" ht="14.65" customHeight="1" x14ac:dyDescent="0.15">
      <c r="A33" s="1" t="s">
        <v>89</v>
      </c>
      <c r="D33" s="25"/>
      <c r="E33" s="19"/>
      <c r="F33" s="19"/>
      <c r="G33" s="19"/>
      <c r="H33" s="19" t="s">
        <v>76</v>
      </c>
      <c r="I33" s="19"/>
      <c r="J33" s="19"/>
      <c r="K33" s="18"/>
      <c r="L33" s="18"/>
      <c r="M33" s="18"/>
      <c r="N33" s="21"/>
      <c r="O33" s="21"/>
      <c r="P33" s="26">
        <v>374</v>
      </c>
      <c r="Q33" s="27"/>
      <c r="R33" s="40"/>
      <c r="S33" s="40"/>
      <c r="T33" s="40"/>
      <c r="U33" s="40"/>
      <c r="V33" s="40"/>
      <c r="W33" s="40"/>
      <c r="X33" s="40"/>
      <c r="Y33" s="40"/>
      <c r="Z33" s="22"/>
      <c r="AA33" s="41"/>
      <c r="AD33" s="2">
        <v>373786575</v>
      </c>
    </row>
    <row r="34" spans="1:30" ht="14.65" customHeight="1" x14ac:dyDescent="0.15">
      <c r="A34" s="1" t="s">
        <v>90</v>
      </c>
      <c r="D34" s="25"/>
      <c r="E34" s="19"/>
      <c r="F34" s="19"/>
      <c r="G34" s="19" t="s">
        <v>91</v>
      </c>
      <c r="H34" s="29"/>
      <c r="I34" s="29"/>
      <c r="J34" s="29"/>
      <c r="K34" s="30"/>
      <c r="L34" s="30"/>
      <c r="M34" s="30"/>
      <c r="N34" s="31"/>
      <c r="O34" s="31"/>
      <c r="P34" s="26">
        <v>1844</v>
      </c>
      <c r="Q34" s="27"/>
      <c r="R34" s="40"/>
      <c r="S34" s="40"/>
      <c r="T34" s="40"/>
      <c r="U34" s="40"/>
      <c r="V34" s="40"/>
      <c r="W34" s="40"/>
      <c r="X34" s="40"/>
      <c r="Y34" s="40"/>
      <c r="Z34" s="22"/>
      <c r="AA34" s="41"/>
      <c r="AD34" s="2">
        <v>1843617966</v>
      </c>
    </row>
    <row r="35" spans="1:30" ht="14.65" customHeight="1" x14ac:dyDescent="0.15">
      <c r="A35" s="1" t="s">
        <v>92</v>
      </c>
      <c r="D35" s="25"/>
      <c r="E35" s="19"/>
      <c r="F35" s="19"/>
      <c r="G35" s="19" t="s">
        <v>93</v>
      </c>
      <c r="H35" s="29"/>
      <c r="I35" s="29"/>
      <c r="J35" s="29"/>
      <c r="K35" s="30"/>
      <c r="L35" s="30"/>
      <c r="M35" s="30"/>
      <c r="N35" s="31"/>
      <c r="O35" s="31"/>
      <c r="P35" s="26">
        <v>-1112</v>
      </c>
      <c r="Q35" s="27"/>
      <c r="R35" s="40"/>
      <c r="S35" s="40"/>
      <c r="T35" s="40"/>
      <c r="U35" s="40"/>
      <c r="V35" s="40"/>
      <c r="W35" s="40"/>
      <c r="X35" s="40"/>
      <c r="Y35" s="40"/>
      <c r="Z35" s="22"/>
      <c r="AA35" s="41"/>
      <c r="AD35" s="2">
        <v>-1111538356</v>
      </c>
    </row>
    <row r="36" spans="1:30" ht="14.65" customHeight="1" x14ac:dyDescent="0.15">
      <c r="A36" s="1" t="s">
        <v>94</v>
      </c>
      <c r="D36" s="25"/>
      <c r="E36" s="19"/>
      <c r="F36" s="19" t="s">
        <v>95</v>
      </c>
      <c r="G36" s="19"/>
      <c r="H36" s="29"/>
      <c r="I36" s="29"/>
      <c r="J36" s="29"/>
      <c r="K36" s="30"/>
      <c r="L36" s="30"/>
      <c r="M36" s="30"/>
      <c r="N36" s="31"/>
      <c r="O36" s="31"/>
      <c r="P36" s="26">
        <v>70</v>
      </c>
      <c r="Q36" s="27"/>
      <c r="R36" s="40"/>
      <c r="S36" s="40"/>
      <c r="T36" s="40"/>
      <c r="U36" s="40"/>
      <c r="V36" s="40"/>
      <c r="W36" s="40"/>
      <c r="X36" s="40"/>
      <c r="Y36" s="40"/>
      <c r="Z36" s="22"/>
      <c r="AA36" s="41"/>
      <c r="AD36" s="2">
        <f>IF(COUNTIF(AD37:AD38,"-")=COUNTA(AD37:AD38),"-",SUM(AD37:AD38))</f>
        <v>69523643</v>
      </c>
    </row>
    <row r="37" spans="1:30" ht="14.65" customHeight="1" x14ac:dyDescent="0.15">
      <c r="A37" s="1" t="s">
        <v>96</v>
      </c>
      <c r="D37" s="25"/>
      <c r="E37" s="19"/>
      <c r="F37" s="19"/>
      <c r="G37" s="19" t="s">
        <v>97</v>
      </c>
      <c r="H37" s="19"/>
      <c r="I37" s="19"/>
      <c r="J37" s="19"/>
      <c r="K37" s="18"/>
      <c r="L37" s="18"/>
      <c r="M37" s="18"/>
      <c r="N37" s="21"/>
      <c r="O37" s="21"/>
      <c r="P37" s="26">
        <v>7</v>
      </c>
      <c r="Q37" s="27"/>
      <c r="R37" s="40"/>
      <c r="S37" s="40"/>
      <c r="T37" s="40"/>
      <c r="U37" s="40"/>
      <c r="V37" s="40"/>
      <c r="W37" s="40"/>
      <c r="X37" s="40"/>
      <c r="Y37" s="40"/>
      <c r="Z37" s="22"/>
      <c r="AA37" s="41"/>
      <c r="AD37" s="2">
        <v>6644400</v>
      </c>
    </row>
    <row r="38" spans="1:30" ht="14.65" customHeight="1" x14ac:dyDescent="0.15">
      <c r="A38" s="1" t="s">
        <v>98</v>
      </c>
      <c r="D38" s="25"/>
      <c r="E38" s="19"/>
      <c r="F38" s="19"/>
      <c r="G38" s="19" t="s">
        <v>32</v>
      </c>
      <c r="H38" s="19"/>
      <c r="I38" s="19"/>
      <c r="J38" s="19"/>
      <c r="K38" s="18"/>
      <c r="L38" s="18"/>
      <c r="M38" s="18"/>
      <c r="N38" s="21"/>
      <c r="O38" s="21"/>
      <c r="P38" s="26">
        <v>63</v>
      </c>
      <c r="Q38" s="27"/>
      <c r="R38" s="40"/>
      <c r="S38" s="40"/>
      <c r="T38" s="40"/>
      <c r="U38" s="40"/>
      <c r="V38" s="40"/>
      <c r="W38" s="40"/>
      <c r="X38" s="40"/>
      <c r="Y38" s="40"/>
      <c r="Z38" s="22"/>
      <c r="AA38" s="41"/>
      <c r="AD38" s="2">
        <v>62879243</v>
      </c>
    </row>
    <row r="39" spans="1:30" ht="14.65" customHeight="1" x14ac:dyDescent="0.15">
      <c r="A39" s="1" t="s">
        <v>99</v>
      </c>
      <c r="D39" s="25"/>
      <c r="E39" s="19"/>
      <c r="F39" s="19" t="s">
        <v>100</v>
      </c>
      <c r="G39" s="19"/>
      <c r="H39" s="19"/>
      <c r="I39" s="19"/>
      <c r="J39" s="19"/>
      <c r="K39" s="19"/>
      <c r="L39" s="18"/>
      <c r="M39" s="18"/>
      <c r="N39" s="21"/>
      <c r="O39" s="21"/>
      <c r="P39" s="26">
        <v>5176</v>
      </c>
      <c r="Q39" s="27" t="s">
        <v>12</v>
      </c>
      <c r="R39" s="40"/>
      <c r="S39" s="40"/>
      <c r="T39" s="40"/>
      <c r="U39" s="40"/>
      <c r="V39" s="40"/>
      <c r="W39" s="40"/>
      <c r="X39" s="40"/>
      <c r="Y39" s="40"/>
      <c r="Z39" s="22"/>
      <c r="AA39" s="41"/>
      <c r="AD39" s="2">
        <f>IF(COUNTIF(AD40:AD51,"-")=COUNTA(AD40:AD51),"-",SUM(AD40,AD44:AD47,AD50:AD51))</f>
        <v>5175692962</v>
      </c>
    </row>
    <row r="40" spans="1:30" ht="14.65" customHeight="1" x14ac:dyDescent="0.15">
      <c r="A40" s="1" t="s">
        <v>101</v>
      </c>
      <c r="D40" s="25"/>
      <c r="E40" s="19"/>
      <c r="F40" s="19"/>
      <c r="G40" s="19" t="s">
        <v>102</v>
      </c>
      <c r="H40" s="19"/>
      <c r="I40" s="19"/>
      <c r="J40" s="19"/>
      <c r="K40" s="19"/>
      <c r="L40" s="18"/>
      <c r="M40" s="18"/>
      <c r="N40" s="21"/>
      <c r="O40" s="21"/>
      <c r="P40" s="26">
        <v>1767</v>
      </c>
      <c r="Q40" s="27"/>
      <c r="R40" s="40"/>
      <c r="S40" s="40"/>
      <c r="T40" s="40"/>
      <c r="U40" s="40"/>
      <c r="V40" s="40"/>
      <c r="W40" s="40"/>
      <c r="X40" s="40"/>
      <c r="Y40" s="40"/>
      <c r="Z40" s="22"/>
      <c r="AA40" s="41"/>
      <c r="AD40" s="2">
        <f>IF(COUNTIF(AD41:AD43,"-")=COUNTA(AD41:AD43),"-",SUM(AD41:AD43))</f>
        <v>1766913297</v>
      </c>
    </row>
    <row r="41" spans="1:30" ht="14.65" customHeight="1" x14ac:dyDescent="0.15">
      <c r="A41" s="1" t="s">
        <v>103</v>
      </c>
      <c r="D41" s="25"/>
      <c r="E41" s="19"/>
      <c r="F41" s="19"/>
      <c r="G41" s="19"/>
      <c r="H41" s="19" t="s">
        <v>104</v>
      </c>
      <c r="I41" s="19"/>
      <c r="J41" s="19"/>
      <c r="K41" s="19"/>
      <c r="L41" s="18"/>
      <c r="M41" s="18"/>
      <c r="N41" s="21"/>
      <c r="O41" s="21"/>
      <c r="P41" s="242" t="s">
        <v>365</v>
      </c>
      <c r="Q41" s="27"/>
      <c r="R41" s="40"/>
      <c r="S41" s="40"/>
      <c r="T41" s="40"/>
      <c r="U41" s="40"/>
      <c r="V41" s="40"/>
      <c r="W41" s="40"/>
      <c r="X41" s="40"/>
      <c r="Y41" s="40"/>
      <c r="Z41" s="22"/>
      <c r="AA41" s="41"/>
      <c r="AD41" s="2">
        <v>0</v>
      </c>
    </row>
    <row r="42" spans="1:30" ht="14.65" customHeight="1" x14ac:dyDescent="0.15">
      <c r="A42" s="1" t="s">
        <v>105</v>
      </c>
      <c r="D42" s="25"/>
      <c r="E42" s="19"/>
      <c r="F42" s="19"/>
      <c r="G42" s="19"/>
      <c r="H42" s="19" t="s">
        <v>106</v>
      </c>
      <c r="I42" s="19"/>
      <c r="J42" s="19"/>
      <c r="K42" s="19"/>
      <c r="L42" s="18"/>
      <c r="M42" s="18"/>
      <c r="N42" s="21"/>
      <c r="O42" s="21"/>
      <c r="P42" s="26">
        <v>1767</v>
      </c>
      <c r="Q42" s="27"/>
      <c r="R42" s="40"/>
      <c r="S42" s="40"/>
      <c r="T42" s="40"/>
      <c r="U42" s="40"/>
      <c r="V42" s="40"/>
      <c r="W42" s="40"/>
      <c r="X42" s="40"/>
      <c r="Y42" s="40"/>
      <c r="Z42" s="22"/>
      <c r="AA42" s="41"/>
      <c r="AD42" s="2">
        <v>1766913297</v>
      </c>
    </row>
    <row r="43" spans="1:30" ht="14.65" customHeight="1" x14ac:dyDescent="0.15">
      <c r="A43" s="1" t="s">
        <v>107</v>
      </c>
      <c r="D43" s="25"/>
      <c r="E43" s="19"/>
      <c r="F43" s="19"/>
      <c r="G43" s="19"/>
      <c r="H43" s="19" t="s">
        <v>32</v>
      </c>
      <c r="I43" s="19"/>
      <c r="J43" s="19"/>
      <c r="K43" s="19"/>
      <c r="L43" s="18"/>
      <c r="M43" s="18"/>
      <c r="N43" s="21"/>
      <c r="O43" s="21"/>
      <c r="P43" s="242" t="s">
        <v>365</v>
      </c>
      <c r="Q43" s="27"/>
      <c r="R43" s="40"/>
      <c r="S43" s="40"/>
      <c r="T43" s="40"/>
      <c r="U43" s="40"/>
      <c r="V43" s="40"/>
      <c r="W43" s="40"/>
      <c r="X43" s="40"/>
      <c r="Y43" s="40"/>
      <c r="Z43" s="22"/>
      <c r="AA43" s="41"/>
      <c r="AD43" s="2">
        <v>0</v>
      </c>
    </row>
    <row r="44" spans="1:30" ht="14.65" customHeight="1" x14ac:dyDescent="0.15">
      <c r="A44" s="1" t="s">
        <v>108</v>
      </c>
      <c r="D44" s="25"/>
      <c r="E44" s="19"/>
      <c r="F44" s="19"/>
      <c r="G44" s="19" t="s">
        <v>109</v>
      </c>
      <c r="H44" s="19"/>
      <c r="I44" s="19"/>
      <c r="J44" s="19"/>
      <c r="K44" s="19"/>
      <c r="L44" s="18"/>
      <c r="M44" s="18"/>
      <c r="N44" s="21"/>
      <c r="O44" s="21"/>
      <c r="P44" s="26">
        <v>-81</v>
      </c>
      <c r="Q44" s="27"/>
      <c r="R44" s="40"/>
      <c r="S44" s="40"/>
      <c r="T44" s="40"/>
      <c r="U44" s="40"/>
      <c r="V44" s="40"/>
      <c r="W44" s="40"/>
      <c r="X44" s="40"/>
      <c r="Y44" s="40"/>
      <c r="Z44" s="22"/>
      <c r="AA44" s="41"/>
      <c r="AD44" s="2">
        <v>-81110718</v>
      </c>
    </row>
    <row r="45" spans="1:30" ht="14.65" customHeight="1" x14ac:dyDescent="0.15">
      <c r="A45" s="1" t="s">
        <v>110</v>
      </c>
      <c r="D45" s="25"/>
      <c r="E45" s="19"/>
      <c r="F45" s="19"/>
      <c r="G45" s="19" t="s">
        <v>111</v>
      </c>
      <c r="H45" s="19"/>
      <c r="I45" s="19"/>
      <c r="J45" s="19"/>
      <c r="K45" s="18"/>
      <c r="L45" s="18"/>
      <c r="M45" s="18"/>
      <c r="N45" s="21"/>
      <c r="O45" s="21"/>
      <c r="P45" s="26">
        <v>316</v>
      </c>
      <c r="Q45" s="27"/>
      <c r="R45" s="40"/>
      <c r="S45" s="40"/>
      <c r="T45" s="40"/>
      <c r="U45" s="40"/>
      <c r="V45" s="40"/>
      <c r="W45" s="40"/>
      <c r="X45" s="40"/>
      <c r="Y45" s="40"/>
      <c r="Z45" s="22"/>
      <c r="AA45" s="41"/>
      <c r="AD45" s="2">
        <v>316408033</v>
      </c>
    </row>
    <row r="46" spans="1:30" ht="14.65" customHeight="1" x14ac:dyDescent="0.15">
      <c r="A46" s="1" t="s">
        <v>112</v>
      </c>
      <c r="D46" s="25"/>
      <c r="E46" s="19"/>
      <c r="F46" s="19"/>
      <c r="G46" s="19" t="s">
        <v>113</v>
      </c>
      <c r="H46" s="19"/>
      <c r="I46" s="19"/>
      <c r="J46" s="19"/>
      <c r="K46" s="18"/>
      <c r="L46" s="18"/>
      <c r="M46" s="18"/>
      <c r="N46" s="21"/>
      <c r="O46" s="21"/>
      <c r="P46" s="26">
        <v>421</v>
      </c>
      <c r="Q46" s="27"/>
      <c r="R46" s="40"/>
      <c r="S46" s="40"/>
      <c r="T46" s="40"/>
      <c r="U46" s="40"/>
      <c r="V46" s="40"/>
      <c r="W46" s="40"/>
      <c r="X46" s="40"/>
      <c r="Y46" s="40"/>
      <c r="Z46" s="22"/>
      <c r="AA46" s="41"/>
      <c r="AD46" s="2">
        <v>421007454</v>
      </c>
    </row>
    <row r="47" spans="1:30" ht="14.65" customHeight="1" x14ac:dyDescent="0.15">
      <c r="A47" s="1" t="s">
        <v>114</v>
      </c>
      <c r="D47" s="25"/>
      <c r="E47" s="19"/>
      <c r="F47" s="19"/>
      <c r="G47" s="19" t="s">
        <v>115</v>
      </c>
      <c r="H47" s="19"/>
      <c r="I47" s="19"/>
      <c r="J47" s="19"/>
      <c r="K47" s="18"/>
      <c r="L47" s="18"/>
      <c r="M47" s="18"/>
      <c r="N47" s="21"/>
      <c r="O47" s="21"/>
      <c r="P47" s="26">
        <v>2778</v>
      </c>
      <c r="Q47" s="27"/>
      <c r="R47" s="40"/>
      <c r="S47" s="40"/>
      <c r="T47" s="40"/>
      <c r="U47" s="40"/>
      <c r="V47" s="40"/>
      <c r="W47" s="40"/>
      <c r="X47" s="40"/>
      <c r="Y47" s="40"/>
      <c r="Z47" s="22"/>
      <c r="AA47" s="41"/>
      <c r="AD47" s="2">
        <f>IF(COUNTIF(AD48:AD49,"-")=COUNTA(AD48:AD49),"-",SUM(AD48:AD49))</f>
        <v>2778149906</v>
      </c>
    </row>
    <row r="48" spans="1:30" ht="14.65" customHeight="1" x14ac:dyDescent="0.15">
      <c r="A48" s="1" t="s">
        <v>116</v>
      </c>
      <c r="D48" s="25"/>
      <c r="E48" s="19"/>
      <c r="F48" s="19"/>
      <c r="G48" s="19"/>
      <c r="H48" s="19" t="s">
        <v>117</v>
      </c>
      <c r="I48" s="19"/>
      <c r="J48" s="19"/>
      <c r="K48" s="18"/>
      <c r="L48" s="18"/>
      <c r="M48" s="18"/>
      <c r="N48" s="21"/>
      <c r="O48" s="21"/>
      <c r="P48" s="242" t="s">
        <v>365</v>
      </c>
      <c r="Q48" s="27"/>
      <c r="R48" s="40"/>
      <c r="S48" s="40"/>
      <c r="T48" s="40"/>
      <c r="U48" s="40"/>
      <c r="V48" s="40"/>
      <c r="W48" s="40"/>
      <c r="X48" s="40"/>
      <c r="Y48" s="40"/>
      <c r="Z48" s="22"/>
      <c r="AA48" s="41"/>
      <c r="AD48" s="2">
        <v>0</v>
      </c>
    </row>
    <row r="49" spans="1:31" ht="14.65" customHeight="1" x14ac:dyDescent="0.15">
      <c r="A49" s="1" t="s">
        <v>118</v>
      </c>
      <c r="D49" s="25"/>
      <c r="E49" s="18"/>
      <c r="F49" s="19"/>
      <c r="G49" s="19"/>
      <c r="H49" s="19" t="s">
        <v>32</v>
      </c>
      <c r="I49" s="19"/>
      <c r="J49" s="19"/>
      <c r="K49" s="18"/>
      <c r="L49" s="18"/>
      <c r="M49" s="18"/>
      <c r="N49" s="21"/>
      <c r="O49" s="21"/>
      <c r="P49" s="26">
        <v>2778</v>
      </c>
      <c r="Q49" s="27"/>
      <c r="R49" s="40"/>
      <c r="S49" s="40"/>
      <c r="T49" s="40"/>
      <c r="U49" s="40"/>
      <c r="V49" s="40"/>
      <c r="W49" s="40"/>
      <c r="X49" s="40"/>
      <c r="Y49" s="40"/>
      <c r="Z49" s="22"/>
      <c r="AA49" s="41"/>
      <c r="AD49" s="2">
        <v>2778149906</v>
      </c>
    </row>
    <row r="50" spans="1:31" ht="14.65" customHeight="1" x14ac:dyDescent="0.15">
      <c r="A50" s="1" t="s">
        <v>119</v>
      </c>
      <c r="D50" s="25"/>
      <c r="E50" s="18"/>
      <c r="F50" s="19"/>
      <c r="G50" s="19" t="s">
        <v>32</v>
      </c>
      <c r="H50" s="19"/>
      <c r="I50" s="19"/>
      <c r="J50" s="19"/>
      <c r="K50" s="18"/>
      <c r="L50" s="18"/>
      <c r="M50" s="18"/>
      <c r="N50" s="21"/>
      <c r="O50" s="21"/>
      <c r="P50" s="242" t="s">
        <v>365</v>
      </c>
      <c r="Q50" s="27"/>
      <c r="R50" s="40"/>
      <c r="S50" s="40"/>
      <c r="T50" s="40"/>
      <c r="U50" s="40"/>
      <c r="V50" s="40"/>
      <c r="W50" s="40"/>
      <c r="X50" s="40"/>
      <c r="Y50" s="40"/>
      <c r="Z50" s="22"/>
      <c r="AA50" s="41"/>
      <c r="AD50" s="2">
        <v>0</v>
      </c>
    </row>
    <row r="51" spans="1:31" ht="14.65" customHeight="1" x14ac:dyDescent="0.15">
      <c r="A51" s="1" t="s">
        <v>120</v>
      </c>
      <c r="D51" s="25"/>
      <c r="E51" s="18"/>
      <c r="F51" s="19"/>
      <c r="G51" s="19" t="s">
        <v>121</v>
      </c>
      <c r="H51" s="19"/>
      <c r="I51" s="19"/>
      <c r="J51" s="19"/>
      <c r="K51" s="18"/>
      <c r="L51" s="18"/>
      <c r="M51" s="18"/>
      <c r="N51" s="21"/>
      <c r="O51" s="21"/>
      <c r="P51" s="26">
        <v>-26</v>
      </c>
      <c r="Q51" s="27"/>
      <c r="R51" s="40"/>
      <c r="S51" s="40"/>
      <c r="T51" s="40"/>
      <c r="U51" s="40"/>
      <c r="V51" s="40"/>
      <c r="W51" s="40"/>
      <c r="X51" s="40"/>
      <c r="Y51" s="40"/>
      <c r="Z51" s="22"/>
      <c r="AA51" s="41"/>
      <c r="AD51" s="2">
        <v>-25675010</v>
      </c>
    </row>
    <row r="52" spans="1:31" ht="14.65" customHeight="1" x14ac:dyDescent="0.15">
      <c r="A52" s="1" t="s">
        <v>122</v>
      </c>
      <c r="D52" s="25"/>
      <c r="E52" s="18" t="s">
        <v>123</v>
      </c>
      <c r="F52" s="19"/>
      <c r="G52" s="20"/>
      <c r="H52" s="20"/>
      <c r="I52" s="20"/>
      <c r="J52" s="18"/>
      <c r="K52" s="18"/>
      <c r="L52" s="18"/>
      <c r="M52" s="18"/>
      <c r="N52" s="21"/>
      <c r="O52" s="21"/>
      <c r="P52" s="26">
        <v>3300</v>
      </c>
      <c r="Q52" s="27"/>
      <c r="R52" s="40"/>
      <c r="S52" s="40"/>
      <c r="T52" s="40"/>
      <c r="U52" s="40"/>
      <c r="V52" s="40"/>
      <c r="W52" s="40"/>
      <c r="X52" s="40"/>
      <c r="Y52" s="40"/>
      <c r="Z52" s="22"/>
      <c r="AA52" s="41"/>
      <c r="AD52" s="2">
        <f>IF(COUNTIF(AD53:AD61,"-")=COUNTA(AD53:AD61),"-",SUM(AD53:AD56,AD59:AD61))</f>
        <v>3299913319</v>
      </c>
    </row>
    <row r="53" spans="1:31" ht="14.65" customHeight="1" x14ac:dyDescent="0.15">
      <c r="A53" s="1" t="s">
        <v>124</v>
      </c>
      <c r="D53" s="25"/>
      <c r="E53" s="18"/>
      <c r="F53" s="19" t="s">
        <v>125</v>
      </c>
      <c r="G53" s="20"/>
      <c r="H53" s="20"/>
      <c r="I53" s="20"/>
      <c r="J53" s="18"/>
      <c r="K53" s="18"/>
      <c r="L53" s="18"/>
      <c r="M53" s="18"/>
      <c r="N53" s="21"/>
      <c r="O53" s="21"/>
      <c r="P53" s="26">
        <v>1100</v>
      </c>
      <c r="Q53" s="27"/>
      <c r="R53" s="40"/>
      <c r="S53" s="40"/>
      <c r="T53" s="40"/>
      <c r="U53" s="40"/>
      <c r="V53" s="40"/>
      <c r="W53" s="40"/>
      <c r="X53" s="40"/>
      <c r="Y53" s="40"/>
      <c r="Z53" s="22"/>
      <c r="AA53" s="41"/>
      <c r="AD53" s="2">
        <v>1100416738</v>
      </c>
    </row>
    <row r="54" spans="1:31" ht="14.65" customHeight="1" x14ac:dyDescent="0.15">
      <c r="A54" s="1" t="s">
        <v>126</v>
      </c>
      <c r="D54" s="25"/>
      <c r="E54" s="18"/>
      <c r="F54" s="19" t="s">
        <v>127</v>
      </c>
      <c r="G54" s="19"/>
      <c r="H54" s="29"/>
      <c r="I54" s="19"/>
      <c r="J54" s="19"/>
      <c r="K54" s="18"/>
      <c r="L54" s="18"/>
      <c r="M54" s="18"/>
      <c r="N54" s="21"/>
      <c r="O54" s="21"/>
      <c r="P54" s="26">
        <v>69</v>
      </c>
      <c r="Q54" s="27"/>
      <c r="R54" s="40"/>
      <c r="S54" s="40"/>
      <c r="T54" s="40"/>
      <c r="U54" s="40"/>
      <c r="V54" s="40"/>
      <c r="W54" s="40"/>
      <c r="X54" s="40"/>
      <c r="Y54" s="40"/>
      <c r="Z54" s="22"/>
      <c r="AA54" s="41"/>
      <c r="AD54" s="2">
        <v>68828365</v>
      </c>
    </row>
    <row r="55" spans="1:31" ht="14.65" customHeight="1" x14ac:dyDescent="0.15">
      <c r="A55" s="1">
        <v>1500000</v>
      </c>
      <c r="D55" s="25"/>
      <c r="E55" s="18"/>
      <c r="F55" s="19" t="s">
        <v>128</v>
      </c>
      <c r="G55" s="19"/>
      <c r="H55" s="19"/>
      <c r="I55" s="19"/>
      <c r="J55" s="19"/>
      <c r="K55" s="18"/>
      <c r="L55" s="18"/>
      <c r="M55" s="18"/>
      <c r="N55" s="21"/>
      <c r="O55" s="21"/>
      <c r="P55" s="242" t="s">
        <v>365</v>
      </c>
      <c r="Q55" s="27"/>
      <c r="R55" s="40"/>
      <c r="S55" s="40"/>
      <c r="T55" s="40"/>
      <c r="U55" s="40"/>
      <c r="V55" s="40"/>
      <c r="W55" s="40"/>
      <c r="X55" s="40"/>
      <c r="Y55" s="40"/>
      <c r="Z55" s="22"/>
      <c r="AA55" s="41"/>
      <c r="AD55" s="2">
        <v>0</v>
      </c>
    </row>
    <row r="56" spans="1:31" ht="14.65" customHeight="1" x14ac:dyDescent="0.15">
      <c r="A56" s="1" t="s">
        <v>129</v>
      </c>
      <c r="D56" s="25"/>
      <c r="E56" s="19"/>
      <c r="F56" s="19" t="s">
        <v>115</v>
      </c>
      <c r="G56" s="19"/>
      <c r="H56" s="29"/>
      <c r="I56" s="19"/>
      <c r="J56" s="19"/>
      <c r="K56" s="18"/>
      <c r="L56" s="18"/>
      <c r="M56" s="18"/>
      <c r="N56" s="21"/>
      <c r="O56" s="21"/>
      <c r="P56" s="26">
        <v>2140</v>
      </c>
      <c r="Q56" s="27"/>
      <c r="R56" s="40"/>
      <c r="S56" s="40"/>
      <c r="T56" s="40"/>
      <c r="U56" s="40"/>
      <c r="V56" s="40"/>
      <c r="W56" s="40"/>
      <c r="X56" s="40"/>
      <c r="Y56" s="40"/>
      <c r="Z56" s="22"/>
      <c r="AA56" s="41"/>
      <c r="AD56" s="2">
        <f>IF(COUNTIF(AD57:AD58,"-")=COUNTA(AD57:AD58),"-",SUM(AD57:AD58))</f>
        <v>2139680333</v>
      </c>
    </row>
    <row r="57" spans="1:31" ht="14.65" customHeight="1" x14ac:dyDescent="0.15">
      <c r="A57" s="1" t="s">
        <v>130</v>
      </c>
      <c r="D57" s="25"/>
      <c r="E57" s="19"/>
      <c r="F57" s="19"/>
      <c r="G57" s="19" t="s">
        <v>131</v>
      </c>
      <c r="H57" s="19"/>
      <c r="I57" s="19"/>
      <c r="J57" s="19"/>
      <c r="K57" s="18"/>
      <c r="L57" s="18"/>
      <c r="M57" s="18"/>
      <c r="N57" s="21"/>
      <c r="O57" s="21"/>
      <c r="P57" s="26">
        <v>1794</v>
      </c>
      <c r="Q57" s="27"/>
      <c r="R57" s="40"/>
      <c r="S57" s="40"/>
      <c r="T57" s="40"/>
      <c r="U57" s="40"/>
      <c r="V57" s="40"/>
      <c r="W57" s="40"/>
      <c r="X57" s="40"/>
      <c r="Y57" s="40"/>
      <c r="Z57" s="22"/>
      <c r="AA57" s="41"/>
      <c r="AD57" s="2">
        <v>1793667417</v>
      </c>
    </row>
    <row r="58" spans="1:31" ht="14.65" customHeight="1" x14ac:dyDescent="0.15">
      <c r="A58" s="1" t="s">
        <v>132</v>
      </c>
      <c r="D58" s="25"/>
      <c r="E58" s="19"/>
      <c r="F58" s="19"/>
      <c r="G58" s="19" t="s">
        <v>117</v>
      </c>
      <c r="H58" s="19"/>
      <c r="I58" s="19"/>
      <c r="J58" s="19"/>
      <c r="K58" s="18"/>
      <c r="L58" s="18"/>
      <c r="M58" s="18"/>
      <c r="N58" s="21"/>
      <c r="O58" s="21"/>
      <c r="P58" s="26">
        <v>346</v>
      </c>
      <c r="Q58" s="27"/>
      <c r="R58" s="40"/>
      <c r="S58" s="40"/>
      <c r="T58" s="40"/>
      <c r="U58" s="40"/>
      <c r="V58" s="40"/>
      <c r="W58" s="40"/>
      <c r="X58" s="40"/>
      <c r="Y58" s="40"/>
      <c r="Z58" s="22"/>
      <c r="AA58" s="41"/>
      <c r="AD58" s="2">
        <v>346012916</v>
      </c>
    </row>
    <row r="59" spans="1:31" ht="14.65" customHeight="1" x14ac:dyDescent="0.15">
      <c r="A59" s="1" t="s">
        <v>133</v>
      </c>
      <c r="D59" s="25"/>
      <c r="E59" s="19"/>
      <c r="F59" s="19" t="s">
        <v>134</v>
      </c>
      <c r="G59" s="19"/>
      <c r="H59" s="19"/>
      <c r="I59" s="19"/>
      <c r="J59" s="19"/>
      <c r="K59" s="18"/>
      <c r="L59" s="18"/>
      <c r="M59" s="18"/>
      <c r="N59" s="21"/>
      <c r="O59" s="21"/>
      <c r="P59" s="242" t="s">
        <v>365</v>
      </c>
      <c r="Q59" s="27"/>
      <c r="R59" s="40"/>
      <c r="S59" s="40"/>
      <c r="T59" s="40"/>
      <c r="U59" s="40"/>
      <c r="V59" s="40"/>
      <c r="W59" s="40"/>
      <c r="X59" s="40"/>
      <c r="Y59" s="40"/>
      <c r="Z59" s="22"/>
      <c r="AA59" s="41"/>
      <c r="AD59" s="2">
        <v>0</v>
      </c>
    </row>
    <row r="60" spans="1:31" ht="14.65" customHeight="1" x14ac:dyDescent="0.15">
      <c r="A60" s="1" t="s">
        <v>135</v>
      </c>
      <c r="D60" s="25"/>
      <c r="E60" s="19"/>
      <c r="F60" s="19" t="s">
        <v>32</v>
      </c>
      <c r="G60" s="19"/>
      <c r="H60" s="29"/>
      <c r="I60" s="19"/>
      <c r="J60" s="19"/>
      <c r="K60" s="18"/>
      <c r="L60" s="18"/>
      <c r="M60" s="18"/>
      <c r="N60" s="21"/>
      <c r="O60" s="21"/>
      <c r="P60" s="242" t="s">
        <v>365</v>
      </c>
      <c r="Q60" s="27"/>
      <c r="R60" s="40"/>
      <c r="S60" s="40"/>
      <c r="T60" s="40"/>
      <c r="U60" s="40"/>
      <c r="V60" s="40"/>
      <c r="W60" s="40"/>
      <c r="X60" s="40"/>
      <c r="Y60" s="40"/>
      <c r="Z60" s="22"/>
      <c r="AA60" s="41"/>
      <c r="AD60" s="2">
        <v>0</v>
      </c>
    </row>
    <row r="61" spans="1:31" ht="14.65" customHeight="1" thickBot="1" x14ac:dyDescent="0.2">
      <c r="A61" s="1" t="s">
        <v>136</v>
      </c>
      <c r="B61" s="1" t="s">
        <v>137</v>
      </c>
      <c r="D61" s="25"/>
      <c r="E61" s="19"/>
      <c r="F61" s="40" t="s">
        <v>121</v>
      </c>
      <c r="G61" s="19"/>
      <c r="H61" s="19"/>
      <c r="I61" s="19"/>
      <c r="J61" s="19"/>
      <c r="K61" s="18"/>
      <c r="L61" s="18"/>
      <c r="M61" s="18"/>
      <c r="N61" s="21"/>
      <c r="O61" s="21"/>
      <c r="P61" s="26">
        <v>-9</v>
      </c>
      <c r="Q61" s="27"/>
      <c r="R61" s="247" t="s">
        <v>138</v>
      </c>
      <c r="S61" s="248"/>
      <c r="T61" s="248"/>
      <c r="U61" s="248"/>
      <c r="V61" s="248"/>
      <c r="W61" s="248"/>
      <c r="X61" s="248"/>
      <c r="Y61" s="249"/>
      <c r="Z61" s="42">
        <v>48584</v>
      </c>
      <c r="AA61" s="43" t="s">
        <v>12</v>
      </c>
      <c r="AD61" s="2">
        <v>-9012117</v>
      </c>
      <c r="AE61" s="2" t="e">
        <f>IF(AND(AE24="-",AE25="-",#REF!="-"),"-",SUM(AE24,AE25,#REF!))</f>
        <v>#REF!</v>
      </c>
    </row>
    <row r="62" spans="1:31" ht="14.65" customHeight="1" thickBot="1" x14ac:dyDescent="0.2">
      <c r="A62" s="1" t="s">
        <v>139</v>
      </c>
      <c r="B62" s="1" t="s">
        <v>140</v>
      </c>
      <c r="D62" s="250" t="s">
        <v>141</v>
      </c>
      <c r="E62" s="251"/>
      <c r="F62" s="251"/>
      <c r="G62" s="251"/>
      <c r="H62" s="251"/>
      <c r="I62" s="251"/>
      <c r="J62" s="251"/>
      <c r="K62" s="251"/>
      <c r="L62" s="251"/>
      <c r="M62" s="251"/>
      <c r="N62" s="252"/>
      <c r="O62" s="253"/>
      <c r="P62" s="44">
        <v>71601</v>
      </c>
      <c r="Q62" s="45" t="s">
        <v>12</v>
      </c>
      <c r="R62" s="254" t="s">
        <v>142</v>
      </c>
      <c r="S62" s="255"/>
      <c r="T62" s="255"/>
      <c r="U62" s="255"/>
      <c r="V62" s="255"/>
      <c r="W62" s="255"/>
      <c r="X62" s="255"/>
      <c r="Y62" s="256"/>
      <c r="Z62" s="44">
        <v>71601</v>
      </c>
      <c r="AA62" s="46"/>
      <c r="AD62" s="2" t="e">
        <f>IF(AND(AD7="-",AD52="-",#REF!="-"),"-",SUM(AD7,AD52,#REF!))</f>
        <v>#REF!</v>
      </c>
      <c r="AE62" s="2" t="e">
        <f>IF(AND(AE22="-",AE61="-"),"-",SUM(AE22,AE61))</f>
        <v>#REF!</v>
      </c>
    </row>
    <row r="63" spans="1:31" ht="14.65" customHeight="1" x14ac:dyDescent="0.15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Z63" s="18"/>
      <c r="AA63" s="18"/>
    </row>
    <row r="64" spans="1:31" ht="14.65" customHeight="1" x14ac:dyDescent="0.15">
      <c r="D64" s="48"/>
      <c r="E64" s="49" t="s">
        <v>143</v>
      </c>
      <c r="F64" s="48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7"/>
      <c r="AA64" s="47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10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2"/>
  <sheetViews>
    <sheetView topLeftCell="B1" zoomScale="85" zoomScaleNormal="85" zoomScaleSheetLayoutView="100" workbookViewId="0"/>
  </sheetViews>
  <sheetFormatPr defaultRowHeight="13.5" x14ac:dyDescent="0.15"/>
  <cols>
    <col min="1" max="1" width="0" style="50" hidden="1" customWidth="1"/>
    <col min="2" max="2" width="0.625" style="8" customWidth="1"/>
    <col min="3" max="3" width="1.25" style="51" customWidth="1"/>
    <col min="4" max="12" width="2.125" style="51" customWidth="1"/>
    <col min="13" max="13" width="18.375" style="51" customWidth="1"/>
    <col min="14" max="14" width="21.625" style="51" bestFit="1" customWidth="1"/>
    <col min="15" max="15" width="2.5" style="51" customWidth="1"/>
    <col min="16" max="16" width="0.625" style="51" customWidth="1"/>
    <col min="17" max="17" width="9" style="8"/>
    <col min="18" max="18" width="0" style="8" hidden="1" customWidth="1"/>
    <col min="19" max="16384" width="9" style="8"/>
  </cols>
  <sheetData>
    <row r="1" spans="1:44" x14ac:dyDescent="0.15">
      <c r="A1" s="3"/>
      <c r="C1" s="52"/>
      <c r="D1" s="52"/>
      <c r="E1" s="52"/>
      <c r="F1" s="52"/>
      <c r="G1" s="52"/>
      <c r="H1" s="52"/>
      <c r="I1" s="52"/>
      <c r="J1" s="5"/>
      <c r="K1" s="5"/>
      <c r="L1" s="5"/>
      <c r="M1" s="5"/>
      <c r="N1" s="5"/>
      <c r="O1" s="5"/>
      <c r="P1" s="53"/>
    </row>
    <row r="2" spans="1:44" ht="24" x14ac:dyDescent="0.2">
      <c r="C2" s="262" t="s">
        <v>347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54"/>
    </row>
    <row r="3" spans="1:44" ht="17.25" x14ac:dyDescent="0.2">
      <c r="C3" s="263" t="s">
        <v>372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54"/>
    </row>
    <row r="4" spans="1:44" ht="17.25" x14ac:dyDescent="0.2">
      <c r="C4" s="263" t="s">
        <v>373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54"/>
    </row>
    <row r="5" spans="1:44" ht="18" thickBot="1" x14ac:dyDescent="0.25">
      <c r="C5" s="55"/>
      <c r="D5" s="54"/>
      <c r="E5" s="54"/>
      <c r="F5" s="54"/>
      <c r="G5" s="54"/>
      <c r="H5" s="54"/>
      <c r="I5" s="54"/>
      <c r="J5" s="54"/>
      <c r="K5" s="54"/>
      <c r="L5" s="54"/>
      <c r="M5" s="56"/>
      <c r="N5" s="54"/>
      <c r="O5" s="56" t="s">
        <v>1</v>
      </c>
      <c r="P5" s="54"/>
    </row>
    <row r="6" spans="1:44" ht="18" thickBot="1" x14ac:dyDescent="0.25">
      <c r="A6" s="50" t="s">
        <v>2</v>
      </c>
      <c r="C6" s="264" t="s">
        <v>4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6" t="s">
        <v>5</v>
      </c>
      <c r="O6" s="267"/>
      <c r="P6" s="54"/>
    </row>
    <row r="7" spans="1:44" x14ac:dyDescent="0.15">
      <c r="A7" s="50" t="s">
        <v>144</v>
      </c>
      <c r="C7" s="57"/>
      <c r="D7" s="58" t="s">
        <v>145</v>
      </c>
      <c r="E7" s="58"/>
      <c r="F7" s="59"/>
      <c r="G7" s="58"/>
      <c r="H7" s="58"/>
      <c r="I7" s="58"/>
      <c r="J7" s="58"/>
      <c r="K7" s="59"/>
      <c r="L7" s="59"/>
      <c r="M7" s="59"/>
      <c r="N7" s="60">
        <v>37845</v>
      </c>
      <c r="O7" s="61" t="s">
        <v>12</v>
      </c>
      <c r="P7" s="62"/>
      <c r="R7" s="8">
        <f>IF(AND(R8="-",R23="-"),"-",SUM(R8,R23))</f>
        <v>37845335707</v>
      </c>
      <c r="AR7" s="229"/>
    </row>
    <row r="8" spans="1:44" x14ac:dyDescent="0.15">
      <c r="A8" s="50" t="s">
        <v>146</v>
      </c>
      <c r="C8" s="57"/>
      <c r="D8" s="58"/>
      <c r="E8" s="58" t="s">
        <v>147</v>
      </c>
      <c r="F8" s="58"/>
      <c r="G8" s="58"/>
      <c r="H8" s="58"/>
      <c r="I8" s="58"/>
      <c r="J8" s="58"/>
      <c r="K8" s="59"/>
      <c r="L8" s="59"/>
      <c r="M8" s="59"/>
      <c r="N8" s="60">
        <v>15252</v>
      </c>
      <c r="O8" s="63" t="s">
        <v>12</v>
      </c>
      <c r="P8" s="62"/>
      <c r="R8" s="8">
        <f>IF(COUNTIF(R9:R22,"-")=COUNTA(R9:R22),"-",SUM(R9,R14,R19))</f>
        <v>15252499185</v>
      </c>
      <c r="AR8" s="229"/>
    </row>
    <row r="9" spans="1:44" x14ac:dyDescent="0.15">
      <c r="A9" s="50" t="s">
        <v>148</v>
      </c>
      <c r="C9" s="57"/>
      <c r="D9" s="58"/>
      <c r="E9" s="58"/>
      <c r="F9" s="58" t="s">
        <v>149</v>
      </c>
      <c r="G9" s="58"/>
      <c r="H9" s="58"/>
      <c r="I9" s="58"/>
      <c r="J9" s="58"/>
      <c r="K9" s="59"/>
      <c r="L9" s="59"/>
      <c r="M9" s="59"/>
      <c r="N9" s="60">
        <v>4284</v>
      </c>
      <c r="O9" s="63"/>
      <c r="P9" s="62"/>
      <c r="R9" s="8">
        <f>IF(COUNTIF(R10:R13,"-")=COUNTA(R10:R13),"-",SUM(R10:R13))</f>
        <v>4283925580</v>
      </c>
      <c r="AR9" s="229"/>
    </row>
    <row r="10" spans="1:44" x14ac:dyDescent="0.15">
      <c r="A10" s="50" t="s">
        <v>150</v>
      </c>
      <c r="C10" s="57"/>
      <c r="D10" s="58"/>
      <c r="E10" s="58"/>
      <c r="F10" s="58"/>
      <c r="G10" s="58" t="s">
        <v>151</v>
      </c>
      <c r="H10" s="58"/>
      <c r="I10" s="58"/>
      <c r="J10" s="58"/>
      <c r="K10" s="59"/>
      <c r="L10" s="59"/>
      <c r="M10" s="59"/>
      <c r="N10" s="60">
        <v>3525</v>
      </c>
      <c r="O10" s="63"/>
      <c r="P10" s="62"/>
      <c r="R10" s="8">
        <v>3524792301</v>
      </c>
      <c r="AR10" s="229"/>
    </row>
    <row r="11" spans="1:44" x14ac:dyDescent="0.15">
      <c r="A11" s="50" t="s">
        <v>152</v>
      </c>
      <c r="C11" s="57"/>
      <c r="D11" s="58"/>
      <c r="E11" s="58"/>
      <c r="F11" s="58"/>
      <c r="G11" s="58" t="s">
        <v>153</v>
      </c>
      <c r="H11" s="58"/>
      <c r="I11" s="58"/>
      <c r="J11" s="58"/>
      <c r="K11" s="59"/>
      <c r="L11" s="59"/>
      <c r="M11" s="59"/>
      <c r="N11" s="60">
        <v>251</v>
      </c>
      <c r="O11" s="63"/>
      <c r="P11" s="62"/>
      <c r="R11" s="8">
        <v>250775533</v>
      </c>
      <c r="AR11" s="229"/>
    </row>
    <row r="12" spans="1:44" x14ac:dyDescent="0.15">
      <c r="A12" s="50" t="s">
        <v>154</v>
      </c>
      <c r="C12" s="57"/>
      <c r="D12" s="58"/>
      <c r="E12" s="58"/>
      <c r="F12" s="58"/>
      <c r="G12" s="58" t="s">
        <v>155</v>
      </c>
      <c r="H12" s="58"/>
      <c r="I12" s="58"/>
      <c r="J12" s="58"/>
      <c r="K12" s="59"/>
      <c r="L12" s="59"/>
      <c r="M12" s="59"/>
      <c r="N12" s="60">
        <v>102</v>
      </c>
      <c r="O12" s="63"/>
      <c r="P12" s="62"/>
      <c r="R12" s="8">
        <v>102161461</v>
      </c>
      <c r="AR12" s="229"/>
    </row>
    <row r="13" spans="1:44" x14ac:dyDescent="0.15">
      <c r="A13" s="50" t="s">
        <v>156</v>
      </c>
      <c r="C13" s="57"/>
      <c r="D13" s="58"/>
      <c r="E13" s="58"/>
      <c r="F13" s="58"/>
      <c r="G13" s="58" t="s">
        <v>32</v>
      </c>
      <c r="H13" s="58"/>
      <c r="I13" s="58"/>
      <c r="J13" s="58"/>
      <c r="K13" s="59"/>
      <c r="L13" s="59"/>
      <c r="M13" s="59"/>
      <c r="N13" s="60">
        <v>406</v>
      </c>
      <c r="O13" s="63"/>
      <c r="P13" s="62"/>
      <c r="R13" s="8">
        <v>406196285</v>
      </c>
      <c r="AR13" s="229"/>
    </row>
    <row r="14" spans="1:44" x14ac:dyDescent="0.15">
      <c r="A14" s="50" t="s">
        <v>157</v>
      </c>
      <c r="C14" s="57"/>
      <c r="D14" s="58"/>
      <c r="E14" s="58"/>
      <c r="F14" s="58" t="s">
        <v>158</v>
      </c>
      <c r="G14" s="58"/>
      <c r="H14" s="58"/>
      <c r="I14" s="58"/>
      <c r="J14" s="58"/>
      <c r="K14" s="59"/>
      <c r="L14" s="59"/>
      <c r="M14" s="59"/>
      <c r="N14" s="60">
        <v>10052</v>
      </c>
      <c r="O14" s="63"/>
      <c r="P14" s="62"/>
      <c r="R14" s="8">
        <f>IF(COUNTIF(R15:R18,"-")=COUNTA(R15:R18),"-",SUM(R15:R18))</f>
        <v>10051626347</v>
      </c>
      <c r="AR14" s="229"/>
    </row>
    <row r="15" spans="1:44" x14ac:dyDescent="0.15">
      <c r="A15" s="50" t="s">
        <v>159</v>
      </c>
      <c r="C15" s="57"/>
      <c r="D15" s="58"/>
      <c r="E15" s="58"/>
      <c r="F15" s="58"/>
      <c r="G15" s="58" t="s">
        <v>160</v>
      </c>
      <c r="H15" s="58"/>
      <c r="I15" s="58"/>
      <c r="J15" s="58"/>
      <c r="K15" s="59"/>
      <c r="L15" s="59"/>
      <c r="M15" s="59"/>
      <c r="N15" s="60">
        <v>5672</v>
      </c>
      <c r="O15" s="63"/>
      <c r="P15" s="62"/>
      <c r="R15" s="8">
        <v>5671729654</v>
      </c>
      <c r="AR15" s="229"/>
    </row>
    <row r="16" spans="1:44" x14ac:dyDescent="0.15">
      <c r="A16" s="50" t="s">
        <v>161</v>
      </c>
      <c r="C16" s="57"/>
      <c r="D16" s="58"/>
      <c r="E16" s="58"/>
      <c r="F16" s="58"/>
      <c r="G16" s="58" t="s">
        <v>162</v>
      </c>
      <c r="H16" s="58"/>
      <c r="I16" s="58"/>
      <c r="J16" s="58"/>
      <c r="K16" s="59"/>
      <c r="L16" s="59"/>
      <c r="M16" s="59"/>
      <c r="N16" s="60">
        <v>1092</v>
      </c>
      <c r="O16" s="63"/>
      <c r="P16" s="62"/>
      <c r="R16" s="8">
        <v>1091526926</v>
      </c>
      <c r="AR16" s="229"/>
    </row>
    <row r="17" spans="1:44" x14ac:dyDescent="0.15">
      <c r="A17" s="50" t="s">
        <v>163</v>
      </c>
      <c r="C17" s="57"/>
      <c r="D17" s="58"/>
      <c r="E17" s="58"/>
      <c r="F17" s="58"/>
      <c r="G17" s="58" t="s">
        <v>164</v>
      </c>
      <c r="H17" s="58"/>
      <c r="I17" s="58"/>
      <c r="J17" s="58"/>
      <c r="K17" s="59"/>
      <c r="L17" s="59"/>
      <c r="M17" s="59"/>
      <c r="N17" s="60">
        <v>3264</v>
      </c>
      <c r="O17" s="63"/>
      <c r="P17" s="62"/>
      <c r="R17" s="8">
        <v>3264070449</v>
      </c>
      <c r="AR17" s="229"/>
    </row>
    <row r="18" spans="1:44" x14ac:dyDescent="0.15">
      <c r="A18" s="50" t="s">
        <v>165</v>
      </c>
      <c r="C18" s="57"/>
      <c r="D18" s="58"/>
      <c r="E18" s="58"/>
      <c r="F18" s="58"/>
      <c r="G18" s="58" t="s">
        <v>32</v>
      </c>
      <c r="H18" s="58"/>
      <c r="I18" s="58"/>
      <c r="J18" s="58"/>
      <c r="K18" s="59"/>
      <c r="L18" s="59"/>
      <c r="M18" s="59"/>
      <c r="N18" s="60">
        <v>24</v>
      </c>
      <c r="O18" s="63"/>
      <c r="P18" s="62"/>
      <c r="R18" s="8">
        <v>24299318</v>
      </c>
      <c r="AR18" s="229"/>
    </row>
    <row r="19" spans="1:44" x14ac:dyDescent="0.15">
      <c r="A19" s="50" t="s">
        <v>166</v>
      </c>
      <c r="C19" s="57"/>
      <c r="D19" s="58"/>
      <c r="E19" s="58"/>
      <c r="F19" s="58" t="s">
        <v>167</v>
      </c>
      <c r="G19" s="58"/>
      <c r="H19" s="58"/>
      <c r="I19" s="58"/>
      <c r="J19" s="58"/>
      <c r="K19" s="59"/>
      <c r="L19" s="59"/>
      <c r="M19" s="59"/>
      <c r="N19" s="60">
        <v>917</v>
      </c>
      <c r="O19" s="63" t="s">
        <v>12</v>
      </c>
      <c r="P19" s="62"/>
      <c r="R19" s="8">
        <f>IF(COUNTIF(R20:R22,"-")=COUNTA(R20:R22),"-",SUM(R20:R22))</f>
        <v>916947258</v>
      </c>
      <c r="AR19" s="229"/>
    </row>
    <row r="20" spans="1:44" x14ac:dyDescent="0.15">
      <c r="A20" s="50" t="s">
        <v>168</v>
      </c>
      <c r="C20" s="57"/>
      <c r="D20" s="58"/>
      <c r="E20" s="58"/>
      <c r="F20" s="59"/>
      <c r="G20" s="59" t="s">
        <v>169</v>
      </c>
      <c r="H20" s="59"/>
      <c r="I20" s="58"/>
      <c r="J20" s="58"/>
      <c r="K20" s="59"/>
      <c r="L20" s="59"/>
      <c r="M20" s="59"/>
      <c r="N20" s="60">
        <v>407</v>
      </c>
      <c r="O20" s="63"/>
      <c r="P20" s="62"/>
      <c r="R20" s="8">
        <v>406694810</v>
      </c>
      <c r="AR20" s="229"/>
    </row>
    <row r="21" spans="1:44" x14ac:dyDescent="0.15">
      <c r="A21" s="50" t="s">
        <v>170</v>
      </c>
      <c r="C21" s="57"/>
      <c r="D21" s="58"/>
      <c r="E21" s="58"/>
      <c r="F21" s="59"/>
      <c r="G21" s="58" t="s">
        <v>171</v>
      </c>
      <c r="H21" s="58"/>
      <c r="I21" s="58"/>
      <c r="J21" s="58"/>
      <c r="K21" s="59"/>
      <c r="L21" s="59"/>
      <c r="M21" s="59"/>
      <c r="N21" s="60">
        <v>52</v>
      </c>
      <c r="O21" s="63"/>
      <c r="P21" s="62"/>
      <c r="R21" s="8">
        <v>51736877</v>
      </c>
      <c r="AR21" s="229"/>
    </row>
    <row r="22" spans="1:44" x14ac:dyDescent="0.15">
      <c r="A22" s="50" t="s">
        <v>172</v>
      </c>
      <c r="C22" s="57"/>
      <c r="D22" s="58"/>
      <c r="E22" s="58"/>
      <c r="F22" s="59"/>
      <c r="G22" s="58" t="s">
        <v>32</v>
      </c>
      <c r="H22" s="58"/>
      <c r="I22" s="58"/>
      <c r="J22" s="58"/>
      <c r="K22" s="59"/>
      <c r="L22" s="59"/>
      <c r="M22" s="59"/>
      <c r="N22" s="60">
        <v>459</v>
      </c>
      <c r="O22" s="63"/>
      <c r="P22" s="62"/>
      <c r="R22" s="8">
        <v>458515571</v>
      </c>
      <c r="AR22" s="229"/>
    </row>
    <row r="23" spans="1:44" x14ac:dyDescent="0.15">
      <c r="A23" s="50" t="s">
        <v>173</v>
      </c>
      <c r="C23" s="57"/>
      <c r="D23" s="58"/>
      <c r="E23" s="59" t="s">
        <v>174</v>
      </c>
      <c r="F23" s="59"/>
      <c r="G23" s="58"/>
      <c r="H23" s="58"/>
      <c r="I23" s="58"/>
      <c r="J23" s="58"/>
      <c r="K23" s="59"/>
      <c r="L23" s="59"/>
      <c r="M23" s="59"/>
      <c r="N23" s="60">
        <v>22593</v>
      </c>
      <c r="O23" s="63" t="s">
        <v>12</v>
      </c>
      <c r="P23" s="62"/>
      <c r="R23" s="8">
        <f>IF(COUNTIF(R24:R27,"-")=COUNTA(R24:R27),"-",SUM(R24:R27))</f>
        <v>22592836522</v>
      </c>
      <c r="AR23" s="229"/>
    </row>
    <row r="24" spans="1:44" x14ac:dyDescent="0.15">
      <c r="A24" s="50" t="s">
        <v>175</v>
      </c>
      <c r="C24" s="57"/>
      <c r="D24" s="58"/>
      <c r="E24" s="58"/>
      <c r="F24" s="58" t="s">
        <v>176</v>
      </c>
      <c r="G24" s="58"/>
      <c r="H24" s="58"/>
      <c r="I24" s="58"/>
      <c r="J24" s="58"/>
      <c r="K24" s="59"/>
      <c r="L24" s="59"/>
      <c r="M24" s="59"/>
      <c r="N24" s="60">
        <v>11856</v>
      </c>
      <c r="O24" s="63"/>
      <c r="P24" s="62"/>
      <c r="R24" s="8">
        <v>11856197804</v>
      </c>
      <c r="AR24" s="229"/>
    </row>
    <row r="25" spans="1:44" x14ac:dyDescent="0.15">
      <c r="A25" s="50" t="s">
        <v>177</v>
      </c>
      <c r="C25" s="57"/>
      <c r="D25" s="58"/>
      <c r="E25" s="58"/>
      <c r="F25" s="58" t="s">
        <v>178</v>
      </c>
      <c r="G25" s="58"/>
      <c r="H25" s="58"/>
      <c r="I25" s="58"/>
      <c r="J25" s="58"/>
      <c r="K25" s="59"/>
      <c r="L25" s="59"/>
      <c r="M25" s="59"/>
      <c r="N25" s="60">
        <v>10700</v>
      </c>
      <c r="O25" s="63"/>
      <c r="P25" s="62"/>
      <c r="R25" s="8">
        <v>10700059226</v>
      </c>
      <c r="AR25" s="229"/>
    </row>
    <row r="26" spans="1:44" x14ac:dyDescent="0.15">
      <c r="A26" s="50" t="s">
        <v>179</v>
      </c>
      <c r="C26" s="57"/>
      <c r="D26" s="58"/>
      <c r="E26" s="58"/>
      <c r="F26" s="58" t="s">
        <v>180</v>
      </c>
      <c r="G26" s="58"/>
      <c r="H26" s="58"/>
      <c r="I26" s="58"/>
      <c r="J26" s="58"/>
      <c r="K26" s="59"/>
      <c r="L26" s="59"/>
      <c r="M26" s="59"/>
      <c r="N26" s="60">
        <v>1</v>
      </c>
      <c r="O26" s="63"/>
      <c r="P26" s="62"/>
      <c r="R26" s="8">
        <v>1253988</v>
      </c>
      <c r="AR26" s="229"/>
    </row>
    <row r="27" spans="1:44" x14ac:dyDescent="0.15">
      <c r="A27" s="50" t="s">
        <v>181</v>
      </c>
      <c r="C27" s="57"/>
      <c r="D27" s="58"/>
      <c r="E27" s="58"/>
      <c r="F27" s="58" t="s">
        <v>32</v>
      </c>
      <c r="G27" s="58"/>
      <c r="H27" s="58"/>
      <c r="I27" s="58"/>
      <c r="J27" s="58"/>
      <c r="K27" s="59"/>
      <c r="L27" s="59"/>
      <c r="M27" s="59"/>
      <c r="N27" s="60">
        <v>35</v>
      </c>
      <c r="O27" s="63"/>
      <c r="P27" s="62"/>
      <c r="R27" s="8">
        <v>35325504</v>
      </c>
      <c r="AR27" s="229"/>
    </row>
    <row r="28" spans="1:44" x14ac:dyDescent="0.15">
      <c r="A28" s="50" t="s">
        <v>182</v>
      </c>
      <c r="C28" s="57"/>
      <c r="D28" s="58" t="s">
        <v>183</v>
      </c>
      <c r="E28" s="58"/>
      <c r="F28" s="58"/>
      <c r="G28" s="58"/>
      <c r="H28" s="58"/>
      <c r="I28" s="58"/>
      <c r="J28" s="58"/>
      <c r="K28" s="59"/>
      <c r="L28" s="59"/>
      <c r="M28" s="59"/>
      <c r="N28" s="60">
        <v>3525</v>
      </c>
      <c r="O28" s="63"/>
      <c r="P28" s="62"/>
      <c r="R28" s="8">
        <f>IF(COUNTIF(R29:R30,"-")=COUNTA(R29:R30),"-",SUM(R29:R30))</f>
        <v>3524737396</v>
      </c>
      <c r="AR28" s="229"/>
    </row>
    <row r="29" spans="1:44" x14ac:dyDescent="0.15">
      <c r="A29" s="50" t="s">
        <v>184</v>
      </c>
      <c r="C29" s="57"/>
      <c r="D29" s="58"/>
      <c r="E29" s="58" t="s">
        <v>185</v>
      </c>
      <c r="F29" s="58"/>
      <c r="G29" s="58"/>
      <c r="H29" s="58"/>
      <c r="I29" s="58"/>
      <c r="J29" s="58"/>
      <c r="K29" s="64"/>
      <c r="L29" s="64"/>
      <c r="M29" s="64"/>
      <c r="N29" s="60">
        <v>2033</v>
      </c>
      <c r="O29" s="63"/>
      <c r="P29" s="62"/>
      <c r="R29" s="8">
        <v>2032818101</v>
      </c>
      <c r="AR29" s="229"/>
    </row>
    <row r="30" spans="1:44" x14ac:dyDescent="0.15">
      <c r="A30" s="50" t="s">
        <v>186</v>
      </c>
      <c r="C30" s="57"/>
      <c r="D30" s="58"/>
      <c r="E30" s="58" t="s">
        <v>32</v>
      </c>
      <c r="F30" s="58"/>
      <c r="G30" s="59"/>
      <c r="H30" s="58"/>
      <c r="I30" s="58"/>
      <c r="J30" s="58"/>
      <c r="K30" s="64"/>
      <c r="L30" s="64"/>
      <c r="M30" s="64"/>
      <c r="N30" s="60">
        <v>1492</v>
      </c>
      <c r="O30" s="63"/>
      <c r="P30" s="62"/>
      <c r="R30" s="8">
        <v>1491919295</v>
      </c>
      <c r="AR30" s="229"/>
    </row>
    <row r="31" spans="1:44" x14ac:dyDescent="0.15">
      <c r="A31" s="50" t="s">
        <v>187</v>
      </c>
      <c r="C31" s="65" t="s">
        <v>188</v>
      </c>
      <c r="D31" s="66"/>
      <c r="E31" s="66"/>
      <c r="F31" s="66"/>
      <c r="G31" s="66"/>
      <c r="H31" s="66"/>
      <c r="I31" s="66"/>
      <c r="J31" s="66"/>
      <c r="K31" s="67"/>
      <c r="L31" s="67"/>
      <c r="M31" s="67"/>
      <c r="N31" s="68">
        <v>-34321</v>
      </c>
      <c r="O31" s="69" t="s">
        <v>12</v>
      </c>
      <c r="P31" s="62"/>
      <c r="R31" s="8">
        <f>IF(COUNTIF(R7:R28,"-")=COUNTA(R7:R28),"-",SUM(R28)-SUM(R7))</f>
        <v>-34320598311</v>
      </c>
      <c r="AR31" s="229"/>
    </row>
    <row r="32" spans="1:44" x14ac:dyDescent="0.15">
      <c r="A32" s="50" t="s">
        <v>189</v>
      </c>
      <c r="C32" s="57"/>
      <c r="D32" s="58" t="s">
        <v>190</v>
      </c>
      <c r="E32" s="58"/>
      <c r="F32" s="59"/>
      <c r="G32" s="58"/>
      <c r="H32" s="58"/>
      <c r="I32" s="58"/>
      <c r="J32" s="58"/>
      <c r="K32" s="59"/>
      <c r="L32" s="59"/>
      <c r="M32" s="59"/>
      <c r="N32" s="60">
        <v>76</v>
      </c>
      <c r="O32" s="61"/>
      <c r="P32" s="62"/>
      <c r="R32" s="8">
        <f>IF(COUNTIF(R33:R36,"-")=COUNTA(R33:R36),"-",SUM(R33:R36))</f>
        <v>76215500</v>
      </c>
      <c r="AR32" s="229"/>
    </row>
    <row r="33" spans="1:44" x14ac:dyDescent="0.15">
      <c r="A33" s="50" t="s">
        <v>191</v>
      </c>
      <c r="C33" s="57"/>
      <c r="D33" s="58"/>
      <c r="E33" s="59" t="s">
        <v>192</v>
      </c>
      <c r="F33" s="59"/>
      <c r="G33" s="58"/>
      <c r="H33" s="58"/>
      <c r="I33" s="58"/>
      <c r="J33" s="58"/>
      <c r="K33" s="59"/>
      <c r="L33" s="59"/>
      <c r="M33" s="59"/>
      <c r="N33" s="60">
        <v>34</v>
      </c>
      <c r="O33" s="63"/>
      <c r="P33" s="62"/>
      <c r="R33" s="8">
        <v>33558755</v>
      </c>
      <c r="AR33" s="229"/>
    </row>
    <row r="34" spans="1:44" x14ac:dyDescent="0.15">
      <c r="A34" s="50" t="s">
        <v>193</v>
      </c>
      <c r="C34" s="57"/>
      <c r="D34" s="58"/>
      <c r="E34" s="59" t="s">
        <v>194</v>
      </c>
      <c r="F34" s="59"/>
      <c r="G34" s="58"/>
      <c r="H34" s="58"/>
      <c r="I34" s="58"/>
      <c r="J34" s="58"/>
      <c r="K34" s="59"/>
      <c r="L34" s="59"/>
      <c r="M34" s="59"/>
      <c r="N34" s="60">
        <v>15</v>
      </c>
      <c r="O34" s="63"/>
      <c r="P34" s="62"/>
      <c r="R34" s="8">
        <v>15270618</v>
      </c>
      <c r="AR34" s="229"/>
    </row>
    <row r="35" spans="1:44" x14ac:dyDescent="0.15">
      <c r="A35" s="50" t="s">
        <v>197</v>
      </c>
      <c r="C35" s="57"/>
      <c r="D35" s="58"/>
      <c r="E35" s="58" t="s">
        <v>198</v>
      </c>
      <c r="F35" s="58"/>
      <c r="G35" s="58"/>
      <c r="H35" s="58"/>
      <c r="I35" s="58"/>
      <c r="J35" s="58"/>
      <c r="K35" s="59"/>
      <c r="L35" s="59"/>
      <c r="M35" s="59"/>
      <c r="N35" s="60" t="s">
        <v>369</v>
      </c>
      <c r="O35" s="63"/>
      <c r="P35" s="62"/>
      <c r="R35" s="8" t="s">
        <v>199</v>
      </c>
      <c r="AR35" s="229"/>
    </row>
    <row r="36" spans="1:44" x14ac:dyDescent="0.15">
      <c r="A36" s="50" t="s">
        <v>200</v>
      </c>
      <c r="C36" s="57"/>
      <c r="D36" s="58"/>
      <c r="E36" s="58" t="s">
        <v>32</v>
      </c>
      <c r="F36" s="58"/>
      <c r="G36" s="58"/>
      <c r="H36" s="58"/>
      <c r="I36" s="58"/>
      <c r="J36" s="58"/>
      <c r="K36" s="59"/>
      <c r="L36" s="59"/>
      <c r="M36" s="59"/>
      <c r="N36" s="60">
        <v>27</v>
      </c>
      <c r="O36" s="63"/>
      <c r="P36" s="62"/>
      <c r="R36" s="8">
        <v>27386127</v>
      </c>
      <c r="AR36" s="229"/>
    </row>
    <row r="37" spans="1:44" x14ac:dyDescent="0.15">
      <c r="A37" s="50" t="s">
        <v>201</v>
      </c>
      <c r="C37" s="57"/>
      <c r="D37" s="58" t="s">
        <v>202</v>
      </c>
      <c r="E37" s="58"/>
      <c r="F37" s="58"/>
      <c r="G37" s="58"/>
      <c r="H37" s="58"/>
      <c r="I37" s="58"/>
      <c r="J37" s="58"/>
      <c r="K37" s="64"/>
      <c r="L37" s="64"/>
      <c r="M37" s="64"/>
      <c r="N37" s="60">
        <v>2</v>
      </c>
      <c r="O37" s="61"/>
      <c r="P37" s="62"/>
      <c r="R37" s="8">
        <f>IF(COUNTIF(R38:R39,"-")=COUNTA(R38:R39),"-",SUM(R38:R39))</f>
        <v>1930496</v>
      </c>
      <c r="AR37" s="229"/>
    </row>
    <row r="38" spans="1:44" x14ac:dyDescent="0.15">
      <c r="A38" s="50" t="s">
        <v>203</v>
      </c>
      <c r="C38" s="57"/>
      <c r="D38" s="58"/>
      <c r="E38" s="58" t="s">
        <v>204</v>
      </c>
      <c r="F38" s="58"/>
      <c r="G38" s="58"/>
      <c r="H38" s="58"/>
      <c r="I38" s="58"/>
      <c r="J38" s="58"/>
      <c r="K38" s="64"/>
      <c r="L38" s="64"/>
      <c r="M38" s="64"/>
      <c r="N38" s="60">
        <v>1</v>
      </c>
      <c r="O38" s="63"/>
      <c r="P38" s="62"/>
      <c r="R38" s="8">
        <v>1193026</v>
      </c>
      <c r="AR38" s="229"/>
    </row>
    <row r="39" spans="1:44" ht="14.25" thickBot="1" x14ac:dyDescent="0.2">
      <c r="A39" s="50" t="s">
        <v>205</v>
      </c>
      <c r="C39" s="57"/>
      <c r="D39" s="58"/>
      <c r="E39" s="58" t="s">
        <v>32</v>
      </c>
      <c r="F39" s="58"/>
      <c r="G39" s="58"/>
      <c r="H39" s="58"/>
      <c r="I39" s="58"/>
      <c r="J39" s="58"/>
      <c r="K39" s="64"/>
      <c r="L39" s="64"/>
      <c r="M39" s="64"/>
      <c r="N39" s="60">
        <v>1</v>
      </c>
      <c r="O39" s="63"/>
      <c r="P39" s="62"/>
      <c r="R39" s="8">
        <v>737470</v>
      </c>
      <c r="AR39" s="229"/>
    </row>
    <row r="40" spans="1:44" ht="14.25" thickBot="1" x14ac:dyDescent="0.2">
      <c r="A40" s="50" t="s">
        <v>206</v>
      </c>
      <c r="C40" s="70" t="s">
        <v>207</v>
      </c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3">
        <v>-34395</v>
      </c>
      <c r="O40" s="74"/>
      <c r="P40" s="62"/>
      <c r="R40" s="8">
        <f>IF(COUNTIF(R31:R39,"-")=COUNTA(R31:R39),"-",SUM(R31,R37)-SUM(R32))</f>
        <v>-34394883315</v>
      </c>
      <c r="AR40" s="229"/>
    </row>
    <row r="41" spans="1:44" s="76" customFormat="1" ht="3.75" customHeight="1" x14ac:dyDescent="0.15">
      <c r="A41" s="75"/>
      <c r="C41" s="77"/>
      <c r="D41" s="77"/>
      <c r="E41" s="78"/>
      <c r="F41" s="78"/>
      <c r="G41" s="78"/>
      <c r="H41" s="78"/>
      <c r="I41" s="78"/>
      <c r="J41" s="79"/>
      <c r="K41" s="79"/>
      <c r="L41" s="79"/>
    </row>
    <row r="42" spans="1:44" s="76" customFormat="1" ht="15.6" customHeight="1" x14ac:dyDescent="0.15">
      <c r="A42" s="75"/>
      <c r="C42" s="80"/>
      <c r="D42" s="80" t="s">
        <v>143</v>
      </c>
      <c r="E42" s="81"/>
      <c r="F42" s="81"/>
      <c r="G42" s="81"/>
      <c r="H42" s="81"/>
      <c r="I42" s="81"/>
      <c r="J42" s="82"/>
      <c r="K42" s="82"/>
      <c r="L42" s="82"/>
    </row>
  </sheetData>
  <mergeCells count="5">
    <mergeCell ref="C2:O2"/>
    <mergeCell ref="C3:O3"/>
    <mergeCell ref="C4:O4"/>
    <mergeCell ref="C6:M6"/>
    <mergeCell ref="N6:O6"/>
  </mergeCells>
  <phoneticPr fontId="10"/>
  <pageMargins left="0.7" right="0.7" top="0.39370078740157477" bottom="0.39370078740157477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83" hidden="1" customWidth="1"/>
    <col min="2" max="2" width="1.125" style="84" customWidth="1"/>
    <col min="3" max="3" width="1.625" style="84" customWidth="1"/>
    <col min="4" max="9" width="2" style="84" customWidth="1"/>
    <col min="10" max="10" width="15.375" style="84" customWidth="1"/>
    <col min="11" max="11" width="21.625" style="84" bestFit="1" customWidth="1"/>
    <col min="12" max="12" width="3" style="84" bestFit="1" customWidth="1"/>
    <col min="13" max="13" width="21.625" style="84" bestFit="1" customWidth="1"/>
    <col min="14" max="14" width="3" style="84" bestFit="1" customWidth="1"/>
    <col min="15" max="15" width="21.625" style="84" bestFit="1" customWidth="1"/>
    <col min="16" max="16" width="3" style="84" bestFit="1" customWidth="1"/>
    <col min="17" max="17" width="21.625" style="84" customWidth="1"/>
    <col min="18" max="18" width="3" style="84" customWidth="1"/>
    <col min="19" max="19" width="1" style="84" customWidth="1"/>
    <col min="20" max="20" width="9" style="84"/>
    <col min="21" max="24" width="0" style="84" hidden="1" customWidth="1"/>
    <col min="25" max="16384" width="9" style="84"/>
  </cols>
  <sheetData>
    <row r="2" spans="1:24" ht="24" x14ac:dyDescent="0.25">
      <c r="B2" s="85"/>
      <c r="C2" s="286" t="s">
        <v>348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</row>
    <row r="3" spans="1:24" ht="17.25" x14ac:dyDescent="0.2">
      <c r="B3" s="86"/>
      <c r="C3" s="287" t="s">
        <v>372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24" ht="17.25" x14ac:dyDescent="0.2">
      <c r="B4" s="86"/>
      <c r="C4" s="287" t="s">
        <v>373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88"/>
      <c r="Q5" s="88"/>
      <c r="R5" s="89" t="s">
        <v>1</v>
      </c>
    </row>
    <row r="6" spans="1:24" ht="12.75" customHeight="1" x14ac:dyDescent="0.15">
      <c r="B6" s="91"/>
      <c r="C6" s="288" t="s">
        <v>4</v>
      </c>
      <c r="D6" s="289"/>
      <c r="E6" s="289"/>
      <c r="F6" s="289"/>
      <c r="G6" s="289"/>
      <c r="H6" s="289"/>
      <c r="I6" s="289"/>
      <c r="J6" s="290"/>
      <c r="K6" s="294" t="s">
        <v>208</v>
      </c>
      <c r="L6" s="289"/>
      <c r="M6" s="92"/>
      <c r="N6" s="92"/>
      <c r="O6" s="92"/>
      <c r="P6" s="92"/>
      <c r="Q6" s="92"/>
      <c r="R6" s="93"/>
    </row>
    <row r="7" spans="1:24" ht="29.25" customHeight="1" thickBot="1" x14ac:dyDescent="0.2">
      <c r="A7" s="83" t="s">
        <v>2</v>
      </c>
      <c r="B7" s="91"/>
      <c r="C7" s="291"/>
      <c r="D7" s="292"/>
      <c r="E7" s="292"/>
      <c r="F7" s="292"/>
      <c r="G7" s="292"/>
      <c r="H7" s="292"/>
      <c r="I7" s="292"/>
      <c r="J7" s="293"/>
      <c r="K7" s="295"/>
      <c r="L7" s="292"/>
      <c r="M7" s="296" t="s">
        <v>209</v>
      </c>
      <c r="N7" s="297"/>
      <c r="O7" s="296" t="s">
        <v>210</v>
      </c>
      <c r="P7" s="297"/>
      <c r="Q7" s="296" t="s">
        <v>211</v>
      </c>
      <c r="R7" s="300"/>
    </row>
    <row r="8" spans="1:24" ht="15.95" customHeight="1" x14ac:dyDescent="0.15">
      <c r="A8" s="83" t="s">
        <v>212</v>
      </c>
      <c r="B8" s="94"/>
      <c r="C8" s="95" t="s">
        <v>213</v>
      </c>
      <c r="D8" s="96"/>
      <c r="E8" s="96"/>
      <c r="F8" s="96"/>
      <c r="G8" s="96"/>
      <c r="H8" s="96"/>
      <c r="I8" s="96"/>
      <c r="J8" s="97"/>
      <c r="K8" s="98">
        <v>63624</v>
      </c>
      <c r="L8" s="99" t="s">
        <v>12</v>
      </c>
      <c r="M8" s="98">
        <v>108034</v>
      </c>
      <c r="N8" s="100"/>
      <c r="O8" s="98">
        <v>-44411</v>
      </c>
      <c r="P8" s="100"/>
      <c r="Q8" s="102">
        <v>0</v>
      </c>
      <c r="R8" s="101"/>
      <c r="U8" s="103">
        <f t="shared" ref="U8:U13" si="0">IF(COUNTIF(V8:X8,"-")=COUNTA(V8:X8),"-",SUM(V8:X8))</f>
        <v>63623567899</v>
      </c>
      <c r="V8" s="103">
        <v>108034237981</v>
      </c>
      <c r="W8" s="103">
        <v>-44410670082</v>
      </c>
      <c r="X8" s="103">
        <v>0</v>
      </c>
    </row>
    <row r="9" spans="1:24" ht="15.95" customHeight="1" x14ac:dyDescent="0.15">
      <c r="A9" s="83" t="s">
        <v>215</v>
      </c>
      <c r="B9" s="94"/>
      <c r="C9" s="25"/>
      <c r="D9" s="19" t="s">
        <v>216</v>
      </c>
      <c r="E9" s="19"/>
      <c r="F9" s="19"/>
      <c r="G9" s="19"/>
      <c r="H9" s="19"/>
      <c r="I9" s="19"/>
      <c r="J9" s="104"/>
      <c r="K9" s="105">
        <v>-34395</v>
      </c>
      <c r="L9" s="106"/>
      <c r="M9" s="279"/>
      <c r="N9" s="280"/>
      <c r="O9" s="105">
        <v>-34395</v>
      </c>
      <c r="P9" s="129"/>
      <c r="Q9" s="108">
        <v>0</v>
      </c>
      <c r="R9" s="109"/>
      <c r="U9" s="103">
        <f t="shared" si="0"/>
        <v>-34394883315</v>
      </c>
      <c r="V9" s="103" t="s">
        <v>199</v>
      </c>
      <c r="W9" s="103">
        <v>-34394883315</v>
      </c>
      <c r="X9" s="103">
        <v>0</v>
      </c>
    </row>
    <row r="10" spans="1:24" ht="15.95" customHeight="1" x14ac:dyDescent="0.15">
      <c r="A10" s="83" t="s">
        <v>217</v>
      </c>
      <c r="B10" s="91"/>
      <c r="C10" s="110"/>
      <c r="D10" s="104" t="s">
        <v>218</v>
      </c>
      <c r="E10" s="104"/>
      <c r="F10" s="104"/>
      <c r="G10" s="104"/>
      <c r="H10" s="104"/>
      <c r="I10" s="104"/>
      <c r="J10" s="104"/>
      <c r="K10" s="105">
        <v>33876</v>
      </c>
      <c r="L10" s="106" t="s">
        <v>12</v>
      </c>
      <c r="M10" s="274"/>
      <c r="N10" s="281"/>
      <c r="O10" s="105">
        <v>33876</v>
      </c>
      <c r="P10" s="129" t="s">
        <v>12</v>
      </c>
      <c r="Q10" s="108">
        <v>0</v>
      </c>
      <c r="R10" s="107"/>
      <c r="U10" s="103">
        <f t="shared" si="0"/>
        <v>33876396018</v>
      </c>
      <c r="V10" s="103" t="s">
        <v>199</v>
      </c>
      <c r="W10" s="103">
        <f>IF(COUNTIF(W11:W12,"-")=COUNTA(W11:W12),"-",SUM(W11:W12))</f>
        <v>33876396018</v>
      </c>
      <c r="X10" s="103">
        <f>IF(COUNTIF(X11:X12,"-")=COUNTA(X11:X12),"-",SUM(X11:X12))</f>
        <v>0</v>
      </c>
    </row>
    <row r="11" spans="1:24" ht="15.95" customHeight="1" x14ac:dyDescent="0.15">
      <c r="A11" s="83" t="s">
        <v>219</v>
      </c>
      <c r="B11" s="91"/>
      <c r="C11" s="111"/>
      <c r="D11" s="104"/>
      <c r="E11" s="112" t="s">
        <v>220</v>
      </c>
      <c r="F11" s="112"/>
      <c r="G11" s="112"/>
      <c r="H11" s="112"/>
      <c r="I11" s="112"/>
      <c r="J11" s="104"/>
      <c r="K11" s="105">
        <v>22599</v>
      </c>
      <c r="L11" s="106"/>
      <c r="M11" s="274"/>
      <c r="N11" s="281"/>
      <c r="O11" s="105">
        <v>22599</v>
      </c>
      <c r="P11" s="129"/>
      <c r="Q11" s="108">
        <v>0</v>
      </c>
      <c r="R11" s="107"/>
      <c r="U11" s="103">
        <f t="shared" si="0"/>
        <v>22598729231</v>
      </c>
      <c r="V11" s="103" t="s">
        <v>199</v>
      </c>
      <c r="W11" s="103">
        <v>22598729231</v>
      </c>
      <c r="X11" s="103">
        <v>0</v>
      </c>
    </row>
    <row r="12" spans="1:24" ht="15.95" customHeight="1" x14ac:dyDescent="0.15">
      <c r="A12" s="83" t="s">
        <v>221</v>
      </c>
      <c r="B12" s="91"/>
      <c r="C12" s="113"/>
      <c r="D12" s="114"/>
      <c r="E12" s="114" t="s">
        <v>222</v>
      </c>
      <c r="F12" s="114"/>
      <c r="G12" s="114"/>
      <c r="H12" s="114"/>
      <c r="I12" s="114"/>
      <c r="J12" s="115"/>
      <c r="K12" s="116">
        <v>11278</v>
      </c>
      <c r="L12" s="117"/>
      <c r="M12" s="282"/>
      <c r="N12" s="283"/>
      <c r="O12" s="116">
        <v>11278</v>
      </c>
      <c r="P12" s="131"/>
      <c r="Q12" s="119">
        <v>0</v>
      </c>
      <c r="R12" s="118"/>
      <c r="U12" s="103">
        <f t="shared" si="0"/>
        <v>11277666787</v>
      </c>
      <c r="V12" s="103" t="s">
        <v>199</v>
      </c>
      <c r="W12" s="103">
        <v>11277666787</v>
      </c>
      <c r="X12" s="103">
        <v>0</v>
      </c>
    </row>
    <row r="13" spans="1:24" ht="15.95" customHeight="1" x14ac:dyDescent="0.15">
      <c r="A13" s="83" t="s">
        <v>223</v>
      </c>
      <c r="B13" s="91"/>
      <c r="C13" s="120"/>
      <c r="D13" s="121" t="s">
        <v>224</v>
      </c>
      <c r="E13" s="122"/>
      <c r="F13" s="121"/>
      <c r="G13" s="121"/>
      <c r="H13" s="121"/>
      <c r="I13" s="121"/>
      <c r="J13" s="123"/>
      <c r="K13" s="124">
        <v>-518</v>
      </c>
      <c r="L13" s="125" t="s">
        <v>12</v>
      </c>
      <c r="M13" s="284"/>
      <c r="N13" s="285"/>
      <c r="O13" s="124">
        <v>-518</v>
      </c>
      <c r="P13" s="240" t="s">
        <v>12</v>
      </c>
      <c r="Q13" s="127">
        <v>0</v>
      </c>
      <c r="R13" s="126"/>
      <c r="U13" s="103">
        <f t="shared" si="0"/>
        <v>-518487297</v>
      </c>
      <c r="V13" s="103" t="s">
        <v>199</v>
      </c>
      <c r="W13" s="103">
        <f>IF(COUNTIF(W9:W10,"-")=COUNTA(W9:W10),"-",SUM(W9:W10))</f>
        <v>-518487297</v>
      </c>
      <c r="X13" s="103">
        <f>IF(COUNTIF(X9:X10,"-")=COUNTA(X9:X10),"-",SUM(X9:X10))</f>
        <v>0</v>
      </c>
    </row>
    <row r="14" spans="1:24" ht="15.95" customHeight="1" x14ac:dyDescent="0.15">
      <c r="A14" s="83" t="s">
        <v>225</v>
      </c>
      <c r="B14" s="91"/>
      <c r="C14" s="25"/>
      <c r="D14" s="128" t="s">
        <v>226</v>
      </c>
      <c r="E14" s="128"/>
      <c r="F14" s="128"/>
      <c r="G14" s="112"/>
      <c r="H14" s="112"/>
      <c r="I14" s="112"/>
      <c r="J14" s="104"/>
      <c r="K14" s="270"/>
      <c r="L14" s="271"/>
      <c r="M14" s="105">
        <v>1224</v>
      </c>
      <c r="N14" s="129" t="s">
        <v>12</v>
      </c>
      <c r="O14" s="105">
        <v>-1224</v>
      </c>
      <c r="P14" s="129" t="s">
        <v>12</v>
      </c>
      <c r="Q14" s="329"/>
      <c r="R14" s="278"/>
      <c r="U14" s="103">
        <v>0</v>
      </c>
      <c r="V14" s="103">
        <f>IF(COUNTA(V15:V18)=COUNTIF(V15:V18,"-"),"-",SUM(V15,V17,V16,V18))</f>
        <v>1223554261</v>
      </c>
      <c r="W14" s="103">
        <f>IF(COUNTA(W15:W18)=COUNTIF(W15:W18,"-"),"-",SUM(W15,W17,W16,W18))</f>
        <v>-1223554261</v>
      </c>
      <c r="X14" s="103" t="s">
        <v>199</v>
      </c>
    </row>
    <row r="15" spans="1:24" ht="15.95" customHeight="1" x14ac:dyDescent="0.15">
      <c r="A15" s="83" t="s">
        <v>227</v>
      </c>
      <c r="B15" s="91"/>
      <c r="C15" s="25"/>
      <c r="D15" s="128"/>
      <c r="E15" s="128" t="s">
        <v>228</v>
      </c>
      <c r="F15" s="112"/>
      <c r="G15" s="112"/>
      <c r="H15" s="112"/>
      <c r="I15" s="112"/>
      <c r="J15" s="104"/>
      <c r="K15" s="270"/>
      <c r="L15" s="271"/>
      <c r="M15" s="105">
        <v>7427</v>
      </c>
      <c r="N15" s="129"/>
      <c r="O15" s="105">
        <v>-7427</v>
      </c>
      <c r="P15" s="129"/>
      <c r="Q15" s="328"/>
      <c r="R15" s="273"/>
      <c r="U15" s="103">
        <v>0</v>
      </c>
      <c r="V15" s="103">
        <v>7426515419</v>
      </c>
      <c r="W15" s="103">
        <v>-7426515419</v>
      </c>
      <c r="X15" s="103" t="s">
        <v>199</v>
      </c>
    </row>
    <row r="16" spans="1:24" ht="15.95" customHeight="1" x14ac:dyDescent="0.15">
      <c r="A16" s="83" t="s">
        <v>229</v>
      </c>
      <c r="B16" s="91"/>
      <c r="C16" s="25"/>
      <c r="D16" s="128"/>
      <c r="E16" s="128" t="s">
        <v>230</v>
      </c>
      <c r="F16" s="128"/>
      <c r="G16" s="112"/>
      <c r="H16" s="112"/>
      <c r="I16" s="112"/>
      <c r="J16" s="104"/>
      <c r="K16" s="270"/>
      <c r="L16" s="271"/>
      <c r="M16" s="105">
        <v>-4543</v>
      </c>
      <c r="N16" s="129"/>
      <c r="O16" s="105">
        <v>4543</v>
      </c>
      <c r="P16" s="129"/>
      <c r="Q16" s="328"/>
      <c r="R16" s="273"/>
      <c r="U16" s="103">
        <v>0</v>
      </c>
      <c r="V16" s="103">
        <v>-4542666974</v>
      </c>
      <c r="W16" s="103">
        <v>4542666974</v>
      </c>
      <c r="X16" s="103" t="s">
        <v>199</v>
      </c>
    </row>
    <row r="17" spans="1:24" ht="15.95" customHeight="1" x14ac:dyDescent="0.15">
      <c r="A17" s="83" t="s">
        <v>231</v>
      </c>
      <c r="B17" s="91"/>
      <c r="C17" s="25"/>
      <c r="D17" s="128"/>
      <c r="E17" s="128" t="s">
        <v>232</v>
      </c>
      <c r="F17" s="128"/>
      <c r="G17" s="112"/>
      <c r="H17" s="112"/>
      <c r="I17" s="112"/>
      <c r="J17" s="104"/>
      <c r="K17" s="270"/>
      <c r="L17" s="271"/>
      <c r="M17" s="105">
        <v>759</v>
      </c>
      <c r="N17" s="129"/>
      <c r="O17" s="105">
        <v>-759</v>
      </c>
      <c r="P17" s="129"/>
      <c r="Q17" s="328"/>
      <c r="R17" s="273"/>
      <c r="U17" s="103">
        <v>0</v>
      </c>
      <c r="V17" s="103">
        <v>759261516</v>
      </c>
      <c r="W17" s="103">
        <v>-759261516</v>
      </c>
      <c r="X17" s="103" t="s">
        <v>199</v>
      </c>
    </row>
    <row r="18" spans="1:24" ht="15.95" customHeight="1" x14ac:dyDescent="0.15">
      <c r="A18" s="83" t="s">
        <v>233</v>
      </c>
      <c r="B18" s="91"/>
      <c r="C18" s="25"/>
      <c r="D18" s="128"/>
      <c r="E18" s="128" t="s">
        <v>234</v>
      </c>
      <c r="F18" s="128"/>
      <c r="G18" s="112"/>
      <c r="H18" s="20"/>
      <c r="I18" s="112"/>
      <c r="J18" s="104"/>
      <c r="K18" s="270"/>
      <c r="L18" s="271"/>
      <c r="M18" s="105">
        <v>-2420</v>
      </c>
      <c r="N18" s="129"/>
      <c r="O18" s="105">
        <v>2420</v>
      </c>
      <c r="P18" s="129"/>
      <c r="Q18" s="328"/>
      <c r="R18" s="273"/>
      <c r="U18" s="103">
        <v>0</v>
      </c>
      <c r="V18" s="103">
        <v>-2419555700</v>
      </c>
      <c r="W18" s="103">
        <v>2419555700</v>
      </c>
      <c r="X18" s="103" t="s">
        <v>199</v>
      </c>
    </row>
    <row r="19" spans="1:24" ht="15.95" customHeight="1" x14ac:dyDescent="0.15">
      <c r="A19" s="83" t="s">
        <v>235</v>
      </c>
      <c r="B19" s="91"/>
      <c r="C19" s="25"/>
      <c r="D19" s="128" t="s">
        <v>236</v>
      </c>
      <c r="E19" s="112"/>
      <c r="F19" s="112"/>
      <c r="G19" s="112"/>
      <c r="H19" s="112"/>
      <c r="I19" s="112"/>
      <c r="J19" s="104"/>
      <c r="K19" s="105" t="s">
        <v>199</v>
      </c>
      <c r="L19" s="106"/>
      <c r="M19" s="105" t="s">
        <v>374</v>
      </c>
      <c r="N19" s="129"/>
      <c r="O19" s="274"/>
      <c r="P19" s="281"/>
      <c r="Q19" s="274"/>
      <c r="R19" s="275"/>
      <c r="U19" s="103" t="str">
        <f t="shared" ref="U19:U25" si="1">IF(COUNTIF(V19:X19,"-")=COUNTA(V19:X19),"-",SUM(V19:X19))</f>
        <v>-</v>
      </c>
      <c r="V19" s="103" t="s">
        <v>374</v>
      </c>
      <c r="W19" s="103" t="s">
        <v>199</v>
      </c>
      <c r="X19" s="103" t="s">
        <v>199</v>
      </c>
    </row>
    <row r="20" spans="1:24" ht="15.95" customHeight="1" x14ac:dyDescent="0.15">
      <c r="A20" s="83" t="s">
        <v>237</v>
      </c>
      <c r="B20" s="91"/>
      <c r="C20" s="25"/>
      <c r="D20" s="128" t="s">
        <v>238</v>
      </c>
      <c r="E20" s="128"/>
      <c r="F20" s="112"/>
      <c r="G20" s="112"/>
      <c r="H20" s="112"/>
      <c r="I20" s="112"/>
      <c r="J20" s="104"/>
      <c r="K20" s="105">
        <v>348</v>
      </c>
      <c r="L20" s="106"/>
      <c r="M20" s="105">
        <v>348</v>
      </c>
      <c r="N20" s="129"/>
      <c r="O20" s="274"/>
      <c r="P20" s="281"/>
      <c r="Q20" s="274"/>
      <c r="R20" s="275"/>
      <c r="U20" s="103">
        <f t="shared" si="1"/>
        <v>347599699</v>
      </c>
      <c r="V20" s="103">
        <v>347599699</v>
      </c>
      <c r="W20" s="103" t="s">
        <v>199</v>
      </c>
      <c r="X20" s="103" t="s">
        <v>199</v>
      </c>
    </row>
    <row r="21" spans="1:24" ht="15.95" customHeight="1" x14ac:dyDescent="0.15">
      <c r="A21" s="83" t="s">
        <v>349</v>
      </c>
      <c r="B21" s="91"/>
      <c r="C21" s="25"/>
      <c r="D21" s="128" t="s">
        <v>350</v>
      </c>
      <c r="E21" s="128"/>
      <c r="F21" s="112"/>
      <c r="G21" s="112"/>
      <c r="H21" s="112"/>
      <c r="I21" s="112"/>
      <c r="J21" s="104"/>
      <c r="K21" s="105" t="s">
        <v>199</v>
      </c>
      <c r="L21" s="241"/>
      <c r="M21" s="274"/>
      <c r="N21" s="281"/>
      <c r="O21" s="274"/>
      <c r="P21" s="281"/>
      <c r="Q21" s="108" t="s">
        <v>374</v>
      </c>
      <c r="R21" s="107"/>
      <c r="U21" s="103" t="str">
        <f t="shared" si="1"/>
        <v>-</v>
      </c>
      <c r="V21" s="103" t="s">
        <v>199</v>
      </c>
      <c r="W21" s="103" t="s">
        <v>199</v>
      </c>
      <c r="X21" s="103" t="s">
        <v>374</v>
      </c>
    </row>
    <row r="22" spans="1:24" ht="15.95" customHeight="1" x14ac:dyDescent="0.15">
      <c r="A22" s="83" t="s">
        <v>351</v>
      </c>
      <c r="B22" s="91"/>
      <c r="C22" s="25"/>
      <c r="D22" s="128" t="s">
        <v>352</v>
      </c>
      <c r="E22" s="128"/>
      <c r="F22" s="112"/>
      <c r="G22" s="112"/>
      <c r="H22" s="112"/>
      <c r="I22" s="112"/>
      <c r="J22" s="104"/>
      <c r="K22" s="105" t="s">
        <v>199</v>
      </c>
      <c r="L22" s="241"/>
      <c r="M22" s="274"/>
      <c r="N22" s="281"/>
      <c r="O22" s="274"/>
      <c r="P22" s="281"/>
      <c r="Q22" s="108" t="s">
        <v>374</v>
      </c>
      <c r="R22" s="107"/>
      <c r="U22" s="103" t="str">
        <f t="shared" si="1"/>
        <v>-</v>
      </c>
      <c r="V22" s="103" t="s">
        <v>199</v>
      </c>
      <c r="W22" s="103" t="s">
        <v>199</v>
      </c>
      <c r="X22" s="103" t="s">
        <v>374</v>
      </c>
    </row>
    <row r="23" spans="1:24" ht="15.95" customHeight="1" x14ac:dyDescent="0.15">
      <c r="A23" s="83" t="s">
        <v>239</v>
      </c>
      <c r="B23" s="91"/>
      <c r="C23" s="113"/>
      <c r="D23" s="114" t="s">
        <v>32</v>
      </c>
      <c r="E23" s="114"/>
      <c r="F23" s="114"/>
      <c r="G23" s="130"/>
      <c r="H23" s="130"/>
      <c r="I23" s="130"/>
      <c r="J23" s="115"/>
      <c r="K23" s="116">
        <v>16</v>
      </c>
      <c r="L23" s="117"/>
      <c r="M23" s="116">
        <v>16</v>
      </c>
      <c r="N23" s="131"/>
      <c r="O23" s="116" t="s">
        <v>374</v>
      </c>
      <c r="P23" s="131"/>
      <c r="Q23" s="327"/>
      <c r="R23" s="269"/>
      <c r="S23" s="132"/>
      <c r="U23" s="103">
        <f t="shared" si="1"/>
        <v>16286400</v>
      </c>
      <c r="V23" s="103">
        <v>16286400</v>
      </c>
      <c r="W23" s="103" t="s">
        <v>374</v>
      </c>
      <c r="X23" s="103" t="s">
        <v>199</v>
      </c>
    </row>
    <row r="24" spans="1:24" ht="15.95" customHeight="1" thickBot="1" x14ac:dyDescent="0.2">
      <c r="A24" s="83" t="s">
        <v>240</v>
      </c>
      <c r="B24" s="91"/>
      <c r="C24" s="133"/>
      <c r="D24" s="134" t="s">
        <v>241</v>
      </c>
      <c r="E24" s="134"/>
      <c r="F24" s="135"/>
      <c r="G24" s="135"/>
      <c r="H24" s="136"/>
      <c r="I24" s="135"/>
      <c r="J24" s="137"/>
      <c r="K24" s="138">
        <v>-155</v>
      </c>
      <c r="L24" s="139" t="s">
        <v>12</v>
      </c>
      <c r="M24" s="138">
        <v>1587</v>
      </c>
      <c r="N24" s="140" t="s">
        <v>12</v>
      </c>
      <c r="O24" s="138">
        <v>-1742</v>
      </c>
      <c r="P24" s="140"/>
      <c r="Q24" s="142">
        <v>0</v>
      </c>
      <c r="R24" s="143"/>
      <c r="S24" s="132"/>
      <c r="U24" s="103">
        <f t="shared" si="1"/>
        <v>-154601198</v>
      </c>
      <c r="V24" s="103">
        <f>IF(AND(V14="-",COUNTIF(V19:V20,"-")=COUNTA(V19:V20),V23="-"),"-",SUM(V14,V19:V20,V23))</f>
        <v>1587440360</v>
      </c>
      <c r="W24" s="103">
        <f>IF(AND(W13="-",W14="-",COUNTIF(W19:W20,"-")=COUNTA(W19:W20),W23="-"),"-",SUM(W13,W14,W19:W20,W23))</f>
        <v>-1742041558</v>
      </c>
      <c r="X24" s="103">
        <f>IF(AND(X13="-",COUNTIF(X21:X22,"-")=COUNTA(X21:X22)),"-",SUM(X13,X21:X22))</f>
        <v>0</v>
      </c>
    </row>
    <row r="25" spans="1:24" ht="15.95" customHeight="1" thickBot="1" x14ac:dyDescent="0.2">
      <c r="A25" s="83" t="s">
        <v>242</v>
      </c>
      <c r="B25" s="91"/>
      <c r="C25" s="144" t="s">
        <v>243</v>
      </c>
      <c r="D25" s="145"/>
      <c r="E25" s="145"/>
      <c r="F25" s="145"/>
      <c r="G25" s="146"/>
      <c r="H25" s="146"/>
      <c r="I25" s="146"/>
      <c r="J25" s="147"/>
      <c r="K25" s="148">
        <v>63469</v>
      </c>
      <c r="L25" s="149" t="s">
        <v>12</v>
      </c>
      <c r="M25" s="148">
        <v>109622</v>
      </c>
      <c r="N25" s="150" t="s">
        <v>12</v>
      </c>
      <c r="O25" s="148">
        <v>-46153</v>
      </c>
      <c r="P25" s="150"/>
      <c r="Q25" s="152">
        <v>0</v>
      </c>
      <c r="R25" s="153"/>
      <c r="S25" s="132"/>
      <c r="U25" s="103">
        <f t="shared" si="1"/>
        <v>63468966701</v>
      </c>
      <c r="V25" s="103">
        <v>109621678341</v>
      </c>
      <c r="W25" s="103">
        <v>-46152711640</v>
      </c>
      <c r="X25" s="103">
        <f>IF(AND(X8="-",X24="-"),"-",SUM(X8,X24))</f>
        <v>0</v>
      </c>
    </row>
    <row r="26" spans="1:24" ht="6.75" customHeight="1" x14ac:dyDescent="0.15">
      <c r="B26" s="91"/>
      <c r="C26" s="154"/>
      <c r="D26" s="155"/>
      <c r="E26" s="155"/>
      <c r="F26" s="155"/>
      <c r="G26" s="155"/>
      <c r="H26" s="155"/>
      <c r="I26" s="155"/>
      <c r="J26" s="155"/>
      <c r="K26" s="91"/>
      <c r="L26" s="91"/>
      <c r="M26" s="91"/>
      <c r="N26" s="91"/>
      <c r="O26" s="91"/>
      <c r="P26" s="91"/>
      <c r="Q26" s="91"/>
      <c r="R26" s="19"/>
      <c r="S26" s="132"/>
    </row>
    <row r="27" spans="1:24" ht="15.6" customHeight="1" x14ac:dyDescent="0.15">
      <c r="B27" s="91"/>
      <c r="C27" s="156"/>
      <c r="D27" s="157" t="s">
        <v>143</v>
      </c>
      <c r="F27" s="158"/>
      <c r="G27" s="159"/>
      <c r="H27" s="158"/>
      <c r="I27" s="158"/>
      <c r="J27" s="156"/>
      <c r="K27" s="91"/>
      <c r="L27" s="91"/>
      <c r="M27" s="91"/>
      <c r="N27" s="91"/>
      <c r="O27" s="91"/>
      <c r="P27" s="91"/>
      <c r="Q27" s="91"/>
      <c r="R27" s="19"/>
      <c r="S27" s="132"/>
    </row>
  </sheetData>
  <mergeCells count="32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8:L18"/>
    <mergeCell ref="Q18:R18"/>
    <mergeCell ref="O19:P19"/>
    <mergeCell ref="Q19:R19"/>
    <mergeCell ref="O20:P20"/>
    <mergeCell ref="Q20:R20"/>
    <mergeCell ref="M21:N21"/>
    <mergeCell ref="O21:P21"/>
    <mergeCell ref="M22:N22"/>
    <mergeCell ref="O22:P22"/>
    <mergeCell ref="Q23:R23"/>
  </mergeCells>
  <phoneticPr fontId="10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2"/>
  <sheetViews>
    <sheetView topLeftCell="B1" zoomScale="85" zoomScaleNormal="85" workbookViewId="0"/>
  </sheetViews>
  <sheetFormatPr defaultRowHeight="13.5" x14ac:dyDescent="0.15"/>
  <cols>
    <col min="1" max="1" width="0" style="3" hidden="1" customWidth="1"/>
    <col min="2" max="2" width="0.75" style="5" customWidth="1"/>
    <col min="3" max="11" width="2.125" style="5" customWidth="1"/>
    <col min="12" max="12" width="13.25" style="5" customWidth="1"/>
    <col min="13" max="13" width="21.625" style="5" bestFit="1" customWidth="1"/>
    <col min="14" max="14" width="3" style="5" customWidth="1"/>
    <col min="15" max="15" width="0.75" style="53" customWidth="1"/>
    <col min="16" max="16" width="9" style="8"/>
    <col min="17" max="17" width="0" style="8" hidden="1" customWidth="1"/>
    <col min="18" max="16384" width="9" style="8"/>
  </cols>
  <sheetData>
    <row r="1" spans="1:44" s="53" customFormat="1" x14ac:dyDescent="0.15">
      <c r="A1" s="3"/>
      <c r="B1" s="160"/>
      <c r="C1" s="160"/>
      <c r="D1" s="52"/>
      <c r="E1" s="52"/>
      <c r="F1" s="52"/>
      <c r="G1" s="52"/>
      <c r="H1" s="52"/>
      <c r="I1" s="5"/>
      <c r="J1" s="5"/>
      <c r="K1" s="5"/>
      <c r="L1" s="5"/>
      <c r="M1" s="5"/>
      <c r="N1" s="5"/>
    </row>
    <row r="2" spans="1:44" s="53" customFormat="1" ht="24" x14ac:dyDescent="0.15">
      <c r="A2" s="3"/>
      <c r="B2" s="161"/>
      <c r="C2" s="310" t="s">
        <v>353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1:44" s="53" customFormat="1" ht="14.25" x14ac:dyDescent="0.15">
      <c r="A3" s="162"/>
      <c r="B3" s="163"/>
      <c r="C3" s="311" t="s">
        <v>375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44" s="53" customFormat="1" ht="14.25" x14ac:dyDescent="0.15">
      <c r="A4" s="162"/>
      <c r="B4" s="163"/>
      <c r="C4" s="311" t="s">
        <v>376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44" s="53" customFormat="1" ht="14.25" thickBot="1" x14ac:dyDescent="0.2">
      <c r="A5" s="162"/>
      <c r="B5" s="163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5" t="s">
        <v>1</v>
      </c>
    </row>
    <row r="6" spans="1:44" s="53" customFormat="1" x14ac:dyDescent="0.15">
      <c r="A6" s="162"/>
      <c r="B6" s="163"/>
      <c r="C6" s="312" t="s">
        <v>4</v>
      </c>
      <c r="D6" s="313"/>
      <c r="E6" s="313"/>
      <c r="F6" s="313"/>
      <c r="G6" s="313"/>
      <c r="H6" s="313"/>
      <c r="I6" s="313"/>
      <c r="J6" s="314"/>
      <c r="K6" s="314"/>
      <c r="L6" s="315"/>
      <c r="M6" s="319" t="s">
        <v>5</v>
      </c>
      <c r="N6" s="320"/>
    </row>
    <row r="7" spans="1:44" s="53" customFormat="1" ht="14.25" thickBot="1" x14ac:dyDescent="0.2">
      <c r="A7" s="162" t="s">
        <v>2</v>
      </c>
      <c r="B7" s="163"/>
      <c r="C7" s="316"/>
      <c r="D7" s="317"/>
      <c r="E7" s="317"/>
      <c r="F7" s="317"/>
      <c r="G7" s="317"/>
      <c r="H7" s="317"/>
      <c r="I7" s="317"/>
      <c r="J7" s="317"/>
      <c r="K7" s="317"/>
      <c r="L7" s="318"/>
      <c r="M7" s="321"/>
      <c r="N7" s="322"/>
    </row>
    <row r="8" spans="1:44" s="53" customFormat="1" x14ac:dyDescent="0.15">
      <c r="A8" s="166"/>
      <c r="B8" s="167"/>
      <c r="C8" s="168" t="s">
        <v>244</v>
      </c>
      <c r="D8" s="169"/>
      <c r="E8" s="169"/>
      <c r="F8" s="170"/>
      <c r="G8" s="170"/>
      <c r="H8" s="171"/>
      <c r="I8" s="170"/>
      <c r="J8" s="171"/>
      <c r="K8" s="171"/>
      <c r="L8" s="172"/>
      <c r="M8" s="173"/>
      <c r="N8" s="230"/>
      <c r="AR8" s="231"/>
    </row>
    <row r="9" spans="1:44" s="53" customFormat="1" x14ac:dyDescent="0.15">
      <c r="A9" s="3" t="s">
        <v>245</v>
      </c>
      <c r="B9" s="5"/>
      <c r="C9" s="175"/>
      <c r="D9" s="176" t="s">
        <v>246</v>
      </c>
      <c r="E9" s="176"/>
      <c r="F9" s="177"/>
      <c r="G9" s="177"/>
      <c r="H9" s="164"/>
      <c r="I9" s="177"/>
      <c r="J9" s="164"/>
      <c r="K9" s="164"/>
      <c r="L9" s="178"/>
      <c r="M9" s="179">
        <v>34188</v>
      </c>
      <c r="N9" s="232"/>
      <c r="Q9" s="53">
        <f>IF(AND(Q10="-",Q15="-"),"-",SUM(Q10,Q15))</f>
        <v>34188245854</v>
      </c>
      <c r="AR9" s="231"/>
    </row>
    <row r="10" spans="1:44" s="53" customFormat="1" x14ac:dyDescent="0.15">
      <c r="A10" s="3" t="s">
        <v>247</v>
      </c>
      <c r="B10" s="5"/>
      <c r="C10" s="175"/>
      <c r="D10" s="176"/>
      <c r="E10" s="176" t="s">
        <v>248</v>
      </c>
      <c r="F10" s="177"/>
      <c r="G10" s="177"/>
      <c r="H10" s="177"/>
      <c r="I10" s="177"/>
      <c r="J10" s="164"/>
      <c r="K10" s="164"/>
      <c r="L10" s="178"/>
      <c r="M10" s="179">
        <v>11595</v>
      </c>
      <c r="N10" s="232" t="s">
        <v>12</v>
      </c>
      <c r="Q10" s="53">
        <f>IF(COUNTIF(Q11:Q14,"-")=COUNTA(Q11:Q14),"-",SUM(Q11:Q14))</f>
        <v>11595409331</v>
      </c>
      <c r="AR10" s="231"/>
    </row>
    <row r="11" spans="1:44" s="53" customFormat="1" x14ac:dyDescent="0.15">
      <c r="A11" s="3" t="s">
        <v>249</v>
      </c>
      <c r="B11" s="5"/>
      <c r="C11" s="175"/>
      <c r="D11" s="176"/>
      <c r="E11" s="176"/>
      <c r="F11" s="177" t="s">
        <v>250</v>
      </c>
      <c r="G11" s="177"/>
      <c r="H11" s="177"/>
      <c r="I11" s="177"/>
      <c r="J11" s="164"/>
      <c r="K11" s="164"/>
      <c r="L11" s="178"/>
      <c r="M11" s="179">
        <v>4176</v>
      </c>
      <c r="N11" s="232"/>
      <c r="Q11" s="53">
        <v>4176282745</v>
      </c>
      <c r="AR11" s="231"/>
    </row>
    <row r="12" spans="1:44" s="53" customFormat="1" x14ac:dyDescent="0.15">
      <c r="A12" s="3" t="s">
        <v>251</v>
      </c>
      <c r="B12" s="5"/>
      <c r="C12" s="175"/>
      <c r="D12" s="176"/>
      <c r="E12" s="176"/>
      <c r="F12" s="177" t="s">
        <v>252</v>
      </c>
      <c r="G12" s="177"/>
      <c r="H12" s="177"/>
      <c r="I12" s="177"/>
      <c r="J12" s="164"/>
      <c r="K12" s="164"/>
      <c r="L12" s="178"/>
      <c r="M12" s="179">
        <v>6637</v>
      </c>
      <c r="N12" s="232"/>
      <c r="Q12" s="53">
        <v>6636698777</v>
      </c>
      <c r="AR12" s="231"/>
    </row>
    <row r="13" spans="1:44" s="53" customFormat="1" x14ac:dyDescent="0.15">
      <c r="A13" s="3" t="s">
        <v>253</v>
      </c>
      <c r="B13" s="5"/>
      <c r="C13" s="181"/>
      <c r="D13" s="164"/>
      <c r="E13" s="164"/>
      <c r="F13" s="164" t="s">
        <v>254</v>
      </c>
      <c r="G13" s="164"/>
      <c r="H13" s="164"/>
      <c r="I13" s="164"/>
      <c r="J13" s="164"/>
      <c r="K13" s="164"/>
      <c r="L13" s="178"/>
      <c r="M13" s="179">
        <v>407</v>
      </c>
      <c r="N13" s="232"/>
      <c r="Q13" s="53">
        <v>406694811</v>
      </c>
      <c r="AR13" s="231"/>
    </row>
    <row r="14" spans="1:44" s="53" customFormat="1" x14ac:dyDescent="0.15">
      <c r="A14" s="3" t="s">
        <v>255</v>
      </c>
      <c r="B14" s="5"/>
      <c r="C14" s="182"/>
      <c r="D14" s="183"/>
      <c r="E14" s="164"/>
      <c r="F14" s="183" t="s">
        <v>256</v>
      </c>
      <c r="G14" s="183"/>
      <c r="H14" s="183"/>
      <c r="I14" s="183"/>
      <c r="J14" s="164"/>
      <c r="K14" s="164"/>
      <c r="L14" s="178"/>
      <c r="M14" s="179">
        <v>376</v>
      </c>
      <c r="N14" s="232"/>
      <c r="Q14" s="53">
        <v>375732998</v>
      </c>
      <c r="AR14" s="231"/>
    </row>
    <row r="15" spans="1:44" s="53" customFormat="1" x14ac:dyDescent="0.15">
      <c r="A15" s="3" t="s">
        <v>257</v>
      </c>
      <c r="B15" s="5"/>
      <c r="C15" s="181"/>
      <c r="D15" s="183"/>
      <c r="E15" s="164" t="s">
        <v>258</v>
      </c>
      <c r="F15" s="183"/>
      <c r="G15" s="183"/>
      <c r="H15" s="183"/>
      <c r="I15" s="183"/>
      <c r="J15" s="164"/>
      <c r="K15" s="164"/>
      <c r="L15" s="178"/>
      <c r="M15" s="179">
        <v>22593</v>
      </c>
      <c r="N15" s="232" t="s">
        <v>12</v>
      </c>
      <c r="Q15" s="53">
        <f>IF(COUNTIF(Q16:Q19,"-")=COUNTA(Q16:Q19),"-",SUM(Q16:Q19))</f>
        <v>22592836523</v>
      </c>
      <c r="AR15" s="231"/>
    </row>
    <row r="16" spans="1:44" s="53" customFormat="1" x14ac:dyDescent="0.15">
      <c r="A16" s="3" t="s">
        <v>259</v>
      </c>
      <c r="B16" s="5"/>
      <c r="C16" s="181"/>
      <c r="D16" s="183"/>
      <c r="E16" s="183"/>
      <c r="F16" s="164" t="s">
        <v>260</v>
      </c>
      <c r="G16" s="183"/>
      <c r="H16" s="183"/>
      <c r="I16" s="183"/>
      <c r="J16" s="164"/>
      <c r="K16" s="164"/>
      <c r="L16" s="178"/>
      <c r="M16" s="179">
        <v>11856</v>
      </c>
      <c r="N16" s="232"/>
      <c r="Q16" s="53">
        <v>11856197805</v>
      </c>
      <c r="AR16" s="231"/>
    </row>
    <row r="17" spans="1:44" s="53" customFormat="1" x14ac:dyDescent="0.15">
      <c r="A17" s="3" t="s">
        <v>261</v>
      </c>
      <c r="B17" s="5"/>
      <c r="C17" s="181"/>
      <c r="D17" s="183"/>
      <c r="E17" s="183"/>
      <c r="F17" s="164" t="s">
        <v>262</v>
      </c>
      <c r="G17" s="183"/>
      <c r="H17" s="183"/>
      <c r="I17" s="183"/>
      <c r="J17" s="164"/>
      <c r="K17" s="164"/>
      <c r="L17" s="178"/>
      <c r="M17" s="179">
        <v>10700</v>
      </c>
      <c r="N17" s="232"/>
      <c r="Q17" s="53">
        <v>10700059226</v>
      </c>
      <c r="AR17" s="231"/>
    </row>
    <row r="18" spans="1:44" s="53" customFormat="1" x14ac:dyDescent="0.15">
      <c r="A18" s="3" t="s">
        <v>263</v>
      </c>
      <c r="B18" s="5"/>
      <c r="C18" s="181"/>
      <c r="D18" s="164"/>
      <c r="E18" s="183"/>
      <c r="F18" s="164" t="s">
        <v>264</v>
      </c>
      <c r="G18" s="183"/>
      <c r="H18" s="183"/>
      <c r="I18" s="183"/>
      <c r="J18" s="164"/>
      <c r="K18" s="164"/>
      <c r="L18" s="178"/>
      <c r="M18" s="179">
        <v>1</v>
      </c>
      <c r="N18" s="233"/>
      <c r="Q18" s="53">
        <v>1253988</v>
      </c>
      <c r="AR18" s="231"/>
    </row>
    <row r="19" spans="1:44" s="53" customFormat="1" x14ac:dyDescent="0.15">
      <c r="A19" s="3" t="s">
        <v>265</v>
      </c>
      <c r="B19" s="5"/>
      <c r="C19" s="181"/>
      <c r="D19" s="164"/>
      <c r="E19" s="184"/>
      <c r="F19" s="183" t="s">
        <v>256</v>
      </c>
      <c r="G19" s="164"/>
      <c r="H19" s="183"/>
      <c r="I19" s="183"/>
      <c r="J19" s="164"/>
      <c r="K19" s="164"/>
      <c r="L19" s="178"/>
      <c r="M19" s="179">
        <v>35</v>
      </c>
      <c r="N19" s="232"/>
      <c r="Q19" s="53">
        <v>35325504</v>
      </c>
      <c r="AR19" s="231"/>
    </row>
    <row r="20" spans="1:44" s="53" customFormat="1" x14ac:dyDescent="0.15">
      <c r="A20" s="3" t="s">
        <v>266</v>
      </c>
      <c r="B20" s="5"/>
      <c r="C20" s="181"/>
      <c r="D20" s="164" t="s">
        <v>267</v>
      </c>
      <c r="E20" s="184"/>
      <c r="F20" s="183"/>
      <c r="G20" s="183"/>
      <c r="H20" s="183"/>
      <c r="I20" s="183"/>
      <c r="J20" s="164"/>
      <c r="K20" s="164"/>
      <c r="L20" s="178"/>
      <c r="M20" s="179">
        <v>36303</v>
      </c>
      <c r="N20" s="232" t="s">
        <v>12</v>
      </c>
      <c r="Q20" s="53">
        <f>IF(COUNTIF(Q21:Q24,"-")=COUNTA(Q21:Q24),"-",SUM(Q21:Q24))</f>
        <v>36303026853</v>
      </c>
      <c r="AR20" s="231"/>
    </row>
    <row r="21" spans="1:44" s="53" customFormat="1" x14ac:dyDescent="0.15">
      <c r="A21" s="3" t="s">
        <v>268</v>
      </c>
      <c r="B21" s="5"/>
      <c r="C21" s="181"/>
      <c r="D21" s="164"/>
      <c r="E21" s="184" t="s">
        <v>269</v>
      </c>
      <c r="F21" s="183"/>
      <c r="G21" s="183"/>
      <c r="H21" s="183"/>
      <c r="I21" s="183"/>
      <c r="J21" s="164"/>
      <c r="K21" s="164"/>
      <c r="L21" s="178"/>
      <c r="M21" s="179">
        <v>22482</v>
      </c>
      <c r="N21" s="232"/>
      <c r="Q21" s="53">
        <v>22482260328</v>
      </c>
      <c r="AR21" s="231"/>
    </row>
    <row r="22" spans="1:44" s="53" customFormat="1" x14ac:dyDescent="0.15">
      <c r="A22" s="3" t="s">
        <v>270</v>
      </c>
      <c r="B22" s="5"/>
      <c r="C22" s="181"/>
      <c r="D22" s="164"/>
      <c r="E22" s="184" t="s">
        <v>271</v>
      </c>
      <c r="F22" s="183"/>
      <c r="G22" s="183"/>
      <c r="H22" s="183"/>
      <c r="I22" s="183"/>
      <c r="J22" s="164"/>
      <c r="K22" s="164"/>
      <c r="L22" s="178"/>
      <c r="M22" s="179">
        <v>10241</v>
      </c>
      <c r="N22" s="232"/>
      <c r="Q22" s="53">
        <v>10241315795</v>
      </c>
      <c r="AR22" s="231"/>
    </row>
    <row r="23" spans="1:44" s="53" customFormat="1" x14ac:dyDescent="0.15">
      <c r="A23" s="3" t="s">
        <v>272</v>
      </c>
      <c r="B23" s="5"/>
      <c r="C23" s="181"/>
      <c r="D23" s="164"/>
      <c r="E23" s="184" t="s">
        <v>273</v>
      </c>
      <c r="F23" s="183"/>
      <c r="G23" s="183"/>
      <c r="H23" s="183"/>
      <c r="I23" s="183"/>
      <c r="J23" s="164"/>
      <c r="K23" s="164"/>
      <c r="L23" s="178"/>
      <c r="M23" s="179">
        <v>1997</v>
      </c>
      <c r="N23" s="232"/>
      <c r="Q23" s="53">
        <v>1997375758</v>
      </c>
      <c r="AR23" s="231"/>
    </row>
    <row r="24" spans="1:44" s="53" customFormat="1" x14ac:dyDescent="0.15">
      <c r="A24" s="3" t="s">
        <v>274</v>
      </c>
      <c r="B24" s="5"/>
      <c r="C24" s="181"/>
      <c r="D24" s="164"/>
      <c r="E24" s="184" t="s">
        <v>275</v>
      </c>
      <c r="F24" s="183"/>
      <c r="G24" s="183"/>
      <c r="H24" s="183"/>
      <c r="I24" s="184"/>
      <c r="J24" s="164"/>
      <c r="K24" s="164"/>
      <c r="L24" s="178"/>
      <c r="M24" s="179">
        <v>1582</v>
      </c>
      <c r="N24" s="232"/>
      <c r="Q24" s="53">
        <v>1582074972</v>
      </c>
      <c r="AR24" s="231"/>
    </row>
    <row r="25" spans="1:44" s="53" customFormat="1" x14ac:dyDescent="0.15">
      <c r="A25" s="3" t="s">
        <v>276</v>
      </c>
      <c r="B25" s="5"/>
      <c r="C25" s="181"/>
      <c r="D25" s="164" t="s">
        <v>277</v>
      </c>
      <c r="E25" s="184"/>
      <c r="F25" s="183"/>
      <c r="G25" s="183"/>
      <c r="H25" s="183"/>
      <c r="I25" s="184"/>
      <c r="J25" s="164"/>
      <c r="K25" s="164"/>
      <c r="L25" s="178"/>
      <c r="M25" s="179">
        <v>34</v>
      </c>
      <c r="N25" s="232"/>
      <c r="Q25" s="53">
        <f>IF(COUNTIF(Q26:Q27,"-")=COUNTA(Q26:Q27),"-",SUM(Q26:Q27))</f>
        <v>33558755</v>
      </c>
      <c r="AR25" s="231"/>
    </row>
    <row r="26" spans="1:44" s="53" customFormat="1" x14ac:dyDescent="0.15">
      <c r="A26" s="3" t="s">
        <v>278</v>
      </c>
      <c r="B26" s="5"/>
      <c r="C26" s="181"/>
      <c r="D26" s="164"/>
      <c r="E26" s="184" t="s">
        <v>279</v>
      </c>
      <c r="F26" s="183"/>
      <c r="G26" s="183"/>
      <c r="H26" s="183"/>
      <c r="I26" s="183"/>
      <c r="J26" s="164"/>
      <c r="K26" s="164"/>
      <c r="L26" s="178"/>
      <c r="M26" s="179">
        <v>34</v>
      </c>
      <c r="N26" s="232"/>
      <c r="Q26" s="53">
        <v>33558755</v>
      </c>
      <c r="AR26" s="231"/>
    </row>
    <row r="27" spans="1:44" s="53" customFormat="1" x14ac:dyDescent="0.15">
      <c r="A27" s="3" t="s">
        <v>280</v>
      </c>
      <c r="B27" s="5"/>
      <c r="C27" s="181"/>
      <c r="D27" s="164"/>
      <c r="E27" s="184" t="s">
        <v>256</v>
      </c>
      <c r="F27" s="183"/>
      <c r="G27" s="183"/>
      <c r="H27" s="183"/>
      <c r="I27" s="183"/>
      <c r="J27" s="164"/>
      <c r="K27" s="164"/>
      <c r="L27" s="178"/>
      <c r="M27" s="179" t="s">
        <v>377</v>
      </c>
      <c r="N27" s="232"/>
      <c r="Q27" s="53" t="s">
        <v>199</v>
      </c>
      <c r="AR27" s="231"/>
    </row>
    <row r="28" spans="1:44" s="53" customFormat="1" x14ac:dyDescent="0.15">
      <c r="A28" s="3" t="s">
        <v>281</v>
      </c>
      <c r="B28" s="5"/>
      <c r="C28" s="181"/>
      <c r="D28" s="164" t="s">
        <v>282</v>
      </c>
      <c r="E28" s="184"/>
      <c r="F28" s="183"/>
      <c r="G28" s="183"/>
      <c r="H28" s="183"/>
      <c r="I28" s="183"/>
      <c r="J28" s="164"/>
      <c r="K28" s="164"/>
      <c r="L28" s="178"/>
      <c r="M28" s="179">
        <v>10</v>
      </c>
      <c r="N28" s="232"/>
      <c r="Q28" s="53">
        <v>10495001</v>
      </c>
      <c r="AR28" s="231"/>
    </row>
    <row r="29" spans="1:44" s="53" customFormat="1" x14ac:dyDescent="0.15">
      <c r="A29" s="3" t="s">
        <v>283</v>
      </c>
      <c r="B29" s="5"/>
      <c r="C29" s="185" t="s">
        <v>284</v>
      </c>
      <c r="D29" s="186"/>
      <c r="E29" s="187"/>
      <c r="F29" s="188"/>
      <c r="G29" s="188"/>
      <c r="H29" s="188"/>
      <c r="I29" s="188"/>
      <c r="J29" s="186"/>
      <c r="K29" s="186"/>
      <c r="L29" s="189"/>
      <c r="M29" s="190">
        <v>2092</v>
      </c>
      <c r="N29" s="234" t="s">
        <v>12</v>
      </c>
      <c r="Q29" s="53">
        <f>IF(COUNTIF(Q9:Q28,"-")=COUNTA(Q9:Q28),"-",SUM(Q20,Q28)-SUM(Q9,Q25))</f>
        <v>2091717245</v>
      </c>
      <c r="AR29" s="231"/>
    </row>
    <row r="30" spans="1:44" s="53" customFormat="1" x14ac:dyDescent="0.15">
      <c r="A30" s="3"/>
      <c r="B30" s="5"/>
      <c r="C30" s="181" t="s">
        <v>285</v>
      </c>
      <c r="D30" s="164"/>
      <c r="E30" s="184"/>
      <c r="F30" s="183"/>
      <c r="G30" s="183"/>
      <c r="H30" s="183"/>
      <c r="I30" s="184"/>
      <c r="J30" s="164"/>
      <c r="K30" s="164"/>
      <c r="L30" s="178"/>
      <c r="M30" s="192"/>
      <c r="N30" s="235"/>
      <c r="AR30" s="231"/>
    </row>
    <row r="31" spans="1:44" s="53" customFormat="1" x14ac:dyDescent="0.15">
      <c r="A31" s="3" t="s">
        <v>286</v>
      </c>
      <c r="B31" s="5"/>
      <c r="C31" s="181"/>
      <c r="D31" s="164" t="s">
        <v>287</v>
      </c>
      <c r="E31" s="184"/>
      <c r="F31" s="183"/>
      <c r="G31" s="183"/>
      <c r="H31" s="183"/>
      <c r="I31" s="183"/>
      <c r="J31" s="164"/>
      <c r="K31" s="164"/>
      <c r="L31" s="178"/>
      <c r="M31" s="179">
        <v>7135</v>
      </c>
      <c r="N31" s="232"/>
      <c r="Q31" s="53">
        <f>IF(COUNTIF(Q32:Q36,"-")=COUNTA(Q32:Q36),"-",SUM(Q32:Q36))</f>
        <v>7135192325</v>
      </c>
      <c r="AR31" s="231"/>
    </row>
    <row r="32" spans="1:44" s="53" customFormat="1" x14ac:dyDescent="0.15">
      <c r="A32" s="3" t="s">
        <v>288</v>
      </c>
      <c r="B32" s="5"/>
      <c r="C32" s="181"/>
      <c r="D32" s="164"/>
      <c r="E32" s="184" t="s">
        <v>289</v>
      </c>
      <c r="F32" s="183"/>
      <c r="G32" s="183"/>
      <c r="H32" s="183"/>
      <c r="I32" s="183"/>
      <c r="J32" s="164"/>
      <c r="K32" s="164"/>
      <c r="L32" s="178"/>
      <c r="M32" s="179">
        <v>6238</v>
      </c>
      <c r="N32" s="232"/>
      <c r="Q32" s="53">
        <v>6238420551</v>
      </c>
      <c r="AR32" s="231"/>
    </row>
    <row r="33" spans="1:44" s="53" customFormat="1" x14ac:dyDescent="0.15">
      <c r="A33" s="3" t="s">
        <v>290</v>
      </c>
      <c r="B33" s="5"/>
      <c r="C33" s="181"/>
      <c r="D33" s="164"/>
      <c r="E33" s="184" t="s">
        <v>291</v>
      </c>
      <c r="F33" s="183"/>
      <c r="G33" s="183"/>
      <c r="H33" s="183"/>
      <c r="I33" s="183"/>
      <c r="J33" s="164"/>
      <c r="K33" s="164"/>
      <c r="L33" s="178"/>
      <c r="M33" s="179">
        <v>625</v>
      </c>
      <c r="N33" s="232"/>
      <c r="Q33" s="53">
        <v>624604249</v>
      </c>
      <c r="AR33" s="231"/>
    </row>
    <row r="34" spans="1:44" s="53" customFormat="1" x14ac:dyDescent="0.15">
      <c r="A34" s="3" t="s">
        <v>292</v>
      </c>
      <c r="B34" s="5"/>
      <c r="C34" s="181"/>
      <c r="D34" s="164"/>
      <c r="E34" s="184" t="s">
        <v>293</v>
      </c>
      <c r="F34" s="183"/>
      <c r="G34" s="183"/>
      <c r="H34" s="183"/>
      <c r="I34" s="183"/>
      <c r="J34" s="164"/>
      <c r="K34" s="164"/>
      <c r="L34" s="178"/>
      <c r="M34" s="179" t="s">
        <v>214</v>
      </c>
      <c r="N34" s="232"/>
      <c r="Q34" s="53" t="s">
        <v>199</v>
      </c>
      <c r="AR34" s="231"/>
    </row>
    <row r="35" spans="1:44" s="53" customFormat="1" x14ac:dyDescent="0.15">
      <c r="A35" s="3" t="s">
        <v>294</v>
      </c>
      <c r="B35" s="5"/>
      <c r="C35" s="181"/>
      <c r="D35" s="164"/>
      <c r="E35" s="184" t="s">
        <v>295</v>
      </c>
      <c r="F35" s="183"/>
      <c r="G35" s="183"/>
      <c r="H35" s="183"/>
      <c r="I35" s="183"/>
      <c r="J35" s="164"/>
      <c r="K35" s="164"/>
      <c r="L35" s="178"/>
      <c r="M35" s="179">
        <v>272</v>
      </c>
      <c r="N35" s="232"/>
      <c r="Q35" s="53">
        <v>272167525</v>
      </c>
      <c r="AR35" s="231"/>
    </row>
    <row r="36" spans="1:44" s="53" customFormat="1" x14ac:dyDescent="0.15">
      <c r="A36" s="3" t="s">
        <v>296</v>
      </c>
      <c r="B36" s="5"/>
      <c r="C36" s="181"/>
      <c r="D36" s="164"/>
      <c r="E36" s="184" t="s">
        <v>256</v>
      </c>
      <c r="F36" s="183"/>
      <c r="G36" s="183"/>
      <c r="H36" s="183"/>
      <c r="I36" s="183"/>
      <c r="J36" s="164"/>
      <c r="K36" s="164"/>
      <c r="L36" s="178"/>
      <c r="M36" s="179" t="s">
        <v>214</v>
      </c>
      <c r="N36" s="232"/>
      <c r="Q36" s="53" t="s">
        <v>199</v>
      </c>
      <c r="AR36" s="231"/>
    </row>
    <row r="37" spans="1:44" s="53" customFormat="1" x14ac:dyDescent="0.15">
      <c r="A37" s="3" t="s">
        <v>297</v>
      </c>
      <c r="B37" s="5"/>
      <c r="C37" s="181"/>
      <c r="D37" s="164" t="s">
        <v>298</v>
      </c>
      <c r="E37" s="184"/>
      <c r="F37" s="183"/>
      <c r="G37" s="183"/>
      <c r="H37" s="183"/>
      <c r="I37" s="184"/>
      <c r="J37" s="164"/>
      <c r="K37" s="164"/>
      <c r="L37" s="178"/>
      <c r="M37" s="179">
        <v>3398</v>
      </c>
      <c r="N37" s="232"/>
      <c r="Q37" s="53">
        <f>IF(COUNTIF(Q38:Q42,"-")=COUNTA(Q38:Q42),"-",SUM(Q38:Q42))</f>
        <v>3397902876</v>
      </c>
      <c r="AR37" s="231"/>
    </row>
    <row r="38" spans="1:44" s="53" customFormat="1" x14ac:dyDescent="0.15">
      <c r="A38" s="3" t="s">
        <v>299</v>
      </c>
      <c r="B38" s="5"/>
      <c r="C38" s="181"/>
      <c r="D38" s="164"/>
      <c r="E38" s="184" t="s">
        <v>271</v>
      </c>
      <c r="F38" s="183"/>
      <c r="G38" s="183"/>
      <c r="H38" s="183"/>
      <c r="I38" s="184"/>
      <c r="J38" s="164"/>
      <c r="K38" s="164"/>
      <c r="L38" s="178"/>
      <c r="M38" s="179">
        <v>819</v>
      </c>
      <c r="N38" s="232"/>
      <c r="Q38" s="53">
        <v>818953492</v>
      </c>
      <c r="AR38" s="231"/>
    </row>
    <row r="39" spans="1:44" s="53" customFormat="1" x14ac:dyDescent="0.15">
      <c r="A39" s="3" t="s">
        <v>300</v>
      </c>
      <c r="B39" s="5"/>
      <c r="C39" s="181"/>
      <c r="D39" s="164"/>
      <c r="E39" s="184" t="s">
        <v>301</v>
      </c>
      <c r="F39" s="183"/>
      <c r="G39" s="183"/>
      <c r="H39" s="183"/>
      <c r="I39" s="184"/>
      <c r="J39" s="164"/>
      <c r="K39" s="164"/>
      <c r="L39" s="178"/>
      <c r="M39" s="179">
        <v>2266</v>
      </c>
      <c r="N39" s="232"/>
      <c r="Q39" s="53">
        <v>2266379835</v>
      </c>
      <c r="AR39" s="231"/>
    </row>
    <row r="40" spans="1:44" s="53" customFormat="1" x14ac:dyDescent="0.15">
      <c r="A40" s="3" t="s">
        <v>302</v>
      </c>
      <c r="B40" s="5"/>
      <c r="C40" s="181"/>
      <c r="D40" s="164"/>
      <c r="E40" s="184" t="s">
        <v>303</v>
      </c>
      <c r="F40" s="183"/>
      <c r="G40" s="164"/>
      <c r="H40" s="183"/>
      <c r="I40" s="183"/>
      <c r="J40" s="164"/>
      <c r="K40" s="164"/>
      <c r="L40" s="178"/>
      <c r="M40" s="179">
        <v>279</v>
      </c>
      <c r="N40" s="232"/>
      <c r="Q40" s="53">
        <v>278566232</v>
      </c>
      <c r="AR40" s="231"/>
    </row>
    <row r="41" spans="1:44" s="53" customFormat="1" x14ac:dyDescent="0.15">
      <c r="A41" s="3" t="s">
        <v>304</v>
      </c>
      <c r="B41" s="5"/>
      <c r="C41" s="181"/>
      <c r="D41" s="164"/>
      <c r="E41" s="184" t="s">
        <v>305</v>
      </c>
      <c r="F41" s="183"/>
      <c r="G41" s="164"/>
      <c r="H41" s="183"/>
      <c r="I41" s="183"/>
      <c r="J41" s="164"/>
      <c r="K41" s="164"/>
      <c r="L41" s="178"/>
      <c r="M41" s="179">
        <v>9</v>
      </c>
      <c r="N41" s="232"/>
      <c r="Q41" s="53">
        <v>8629121</v>
      </c>
      <c r="AR41" s="231"/>
    </row>
    <row r="42" spans="1:44" s="53" customFormat="1" x14ac:dyDescent="0.15">
      <c r="A42" s="3" t="s">
        <v>306</v>
      </c>
      <c r="B42" s="5"/>
      <c r="C42" s="181"/>
      <c r="D42" s="164"/>
      <c r="E42" s="184" t="s">
        <v>275</v>
      </c>
      <c r="F42" s="183"/>
      <c r="G42" s="183"/>
      <c r="H42" s="183"/>
      <c r="I42" s="183"/>
      <c r="J42" s="164"/>
      <c r="K42" s="164"/>
      <c r="L42" s="178"/>
      <c r="M42" s="179">
        <v>25</v>
      </c>
      <c r="N42" s="232"/>
      <c r="Q42" s="53">
        <v>25374196</v>
      </c>
      <c r="AR42" s="231"/>
    </row>
    <row r="43" spans="1:44" s="53" customFormat="1" x14ac:dyDescent="0.15">
      <c r="A43" s="3" t="s">
        <v>307</v>
      </c>
      <c r="B43" s="5"/>
      <c r="C43" s="185" t="s">
        <v>308</v>
      </c>
      <c r="D43" s="186"/>
      <c r="E43" s="187"/>
      <c r="F43" s="188"/>
      <c r="G43" s="188"/>
      <c r="H43" s="188"/>
      <c r="I43" s="188"/>
      <c r="J43" s="186"/>
      <c r="K43" s="186"/>
      <c r="L43" s="189"/>
      <c r="M43" s="190">
        <v>-3737</v>
      </c>
      <c r="N43" s="234"/>
      <c r="Q43" s="53">
        <f>IF(AND(Q31="-",Q37="-"),"-",SUM(Q37)-SUM(Q31))</f>
        <v>-3737289449</v>
      </c>
      <c r="AR43" s="231"/>
    </row>
    <row r="44" spans="1:44" s="53" customFormat="1" x14ac:dyDescent="0.15">
      <c r="A44" s="3"/>
      <c r="B44" s="5"/>
      <c r="C44" s="181" t="s">
        <v>309</v>
      </c>
      <c r="D44" s="164"/>
      <c r="E44" s="184"/>
      <c r="F44" s="183"/>
      <c r="G44" s="183"/>
      <c r="H44" s="183"/>
      <c r="I44" s="183"/>
      <c r="J44" s="164"/>
      <c r="K44" s="164"/>
      <c r="L44" s="178"/>
      <c r="M44" s="192"/>
      <c r="N44" s="235"/>
      <c r="AR44" s="231"/>
    </row>
    <row r="45" spans="1:44" s="53" customFormat="1" x14ac:dyDescent="0.15">
      <c r="A45" s="3" t="s">
        <v>310</v>
      </c>
      <c r="B45" s="5"/>
      <c r="C45" s="181"/>
      <c r="D45" s="164" t="s">
        <v>311</v>
      </c>
      <c r="E45" s="184"/>
      <c r="F45" s="183"/>
      <c r="G45" s="183"/>
      <c r="H45" s="183"/>
      <c r="I45" s="183"/>
      <c r="J45" s="164"/>
      <c r="K45" s="164"/>
      <c r="L45" s="178"/>
      <c r="M45" s="179">
        <v>2152</v>
      </c>
      <c r="N45" s="232"/>
      <c r="Q45" s="53">
        <f>IF(COUNTIF(Q46:Q47,"-")=COUNTA(Q46:Q47),"-",SUM(Q46:Q47))</f>
        <v>2152221365</v>
      </c>
      <c r="AR45" s="231"/>
    </row>
    <row r="46" spans="1:44" s="53" customFormat="1" x14ac:dyDescent="0.15">
      <c r="A46" s="3" t="s">
        <v>312</v>
      </c>
      <c r="B46" s="5"/>
      <c r="C46" s="181"/>
      <c r="D46" s="164"/>
      <c r="E46" s="184" t="s">
        <v>354</v>
      </c>
      <c r="F46" s="183"/>
      <c r="G46" s="183"/>
      <c r="H46" s="183"/>
      <c r="I46" s="183"/>
      <c r="J46" s="164"/>
      <c r="K46" s="164"/>
      <c r="L46" s="178"/>
      <c r="M46" s="179">
        <v>2152</v>
      </c>
      <c r="N46" s="232"/>
      <c r="Q46" s="53">
        <v>2152221365</v>
      </c>
      <c r="AR46" s="231"/>
    </row>
    <row r="47" spans="1:44" s="53" customFormat="1" x14ac:dyDescent="0.15">
      <c r="A47" s="3" t="s">
        <v>314</v>
      </c>
      <c r="B47" s="5"/>
      <c r="C47" s="181"/>
      <c r="D47" s="164"/>
      <c r="E47" s="184" t="s">
        <v>256</v>
      </c>
      <c r="F47" s="183"/>
      <c r="G47" s="183"/>
      <c r="H47" s="183"/>
      <c r="I47" s="183"/>
      <c r="J47" s="164"/>
      <c r="K47" s="164"/>
      <c r="L47" s="178"/>
      <c r="M47" s="179" t="s">
        <v>214</v>
      </c>
      <c r="N47" s="232"/>
      <c r="Q47" s="53" t="s">
        <v>199</v>
      </c>
      <c r="AR47" s="231"/>
    </row>
    <row r="48" spans="1:44" s="53" customFormat="1" x14ac:dyDescent="0.15">
      <c r="A48" s="3" t="s">
        <v>315</v>
      </c>
      <c r="B48" s="5"/>
      <c r="C48" s="181"/>
      <c r="D48" s="164" t="s">
        <v>316</v>
      </c>
      <c r="E48" s="184"/>
      <c r="F48" s="183"/>
      <c r="G48" s="183"/>
      <c r="H48" s="183"/>
      <c r="I48" s="183"/>
      <c r="J48" s="164"/>
      <c r="K48" s="164"/>
      <c r="L48" s="178"/>
      <c r="M48" s="179">
        <v>3519</v>
      </c>
      <c r="N48" s="232"/>
      <c r="Q48" s="53">
        <f>IF(COUNTIF(Q49:Q50,"-")=COUNTA(Q49:Q50),"-",SUM(Q49:Q50))</f>
        <v>3519253095</v>
      </c>
      <c r="AR48" s="231"/>
    </row>
    <row r="49" spans="1:44" s="53" customFormat="1" x14ac:dyDescent="0.15">
      <c r="A49" s="3" t="s">
        <v>317</v>
      </c>
      <c r="B49" s="5"/>
      <c r="C49" s="181"/>
      <c r="D49" s="164"/>
      <c r="E49" s="184" t="s">
        <v>378</v>
      </c>
      <c r="F49" s="183"/>
      <c r="G49" s="183"/>
      <c r="H49" s="183"/>
      <c r="I49" s="177"/>
      <c r="J49" s="164"/>
      <c r="K49" s="164"/>
      <c r="L49" s="178"/>
      <c r="M49" s="179">
        <v>3519</v>
      </c>
      <c r="N49" s="232"/>
      <c r="Q49" s="53">
        <v>3519253095</v>
      </c>
      <c r="AR49" s="231"/>
    </row>
    <row r="50" spans="1:44" s="53" customFormat="1" x14ac:dyDescent="0.15">
      <c r="A50" s="3" t="s">
        <v>319</v>
      </c>
      <c r="B50" s="5"/>
      <c r="C50" s="181"/>
      <c r="D50" s="164"/>
      <c r="E50" s="184" t="s">
        <v>275</v>
      </c>
      <c r="F50" s="183"/>
      <c r="G50" s="183"/>
      <c r="H50" s="183"/>
      <c r="I50" s="194"/>
      <c r="J50" s="164"/>
      <c r="K50" s="164"/>
      <c r="L50" s="178"/>
      <c r="M50" s="179">
        <v>0</v>
      </c>
      <c r="N50" s="232"/>
      <c r="Q50" s="53">
        <v>0</v>
      </c>
      <c r="AR50" s="231"/>
    </row>
    <row r="51" spans="1:44" s="53" customFormat="1" x14ac:dyDescent="0.15">
      <c r="A51" s="3" t="s">
        <v>320</v>
      </c>
      <c r="B51" s="5"/>
      <c r="C51" s="185" t="s">
        <v>321</v>
      </c>
      <c r="D51" s="186"/>
      <c r="E51" s="187"/>
      <c r="F51" s="188"/>
      <c r="G51" s="188"/>
      <c r="H51" s="188"/>
      <c r="I51" s="193"/>
      <c r="J51" s="186"/>
      <c r="K51" s="186"/>
      <c r="L51" s="189"/>
      <c r="M51" s="190">
        <v>1367</v>
      </c>
      <c r="N51" s="234"/>
      <c r="Q51" s="53">
        <f>IF(AND(Q45="-",Q48="-"),"-",SUM(Q48)-SUM(Q45))</f>
        <v>1367031730</v>
      </c>
      <c r="AR51" s="231"/>
    </row>
    <row r="52" spans="1:44" s="53" customFormat="1" x14ac:dyDescent="0.15">
      <c r="A52" s="3" t="s">
        <v>322</v>
      </c>
      <c r="B52" s="5"/>
      <c r="C52" s="323" t="s">
        <v>323</v>
      </c>
      <c r="D52" s="324"/>
      <c r="E52" s="324"/>
      <c r="F52" s="324"/>
      <c r="G52" s="324"/>
      <c r="H52" s="324"/>
      <c r="I52" s="324"/>
      <c r="J52" s="324"/>
      <c r="K52" s="324"/>
      <c r="L52" s="325"/>
      <c r="M52" s="190">
        <v>-279</v>
      </c>
      <c r="N52" s="234" t="s">
        <v>12</v>
      </c>
      <c r="Q52" s="53">
        <f>IF(AND(Q29="-",Q43="-",Q51="-"),"-",SUM(Q29,Q43,Q51))</f>
        <v>-278540474</v>
      </c>
      <c r="AR52" s="231"/>
    </row>
    <row r="53" spans="1:44" s="53" customFormat="1" x14ac:dyDescent="0.15">
      <c r="A53" s="3" t="s">
        <v>324</v>
      </c>
      <c r="B53" s="5"/>
      <c r="C53" s="301" t="s">
        <v>325</v>
      </c>
      <c r="D53" s="302"/>
      <c r="E53" s="302"/>
      <c r="F53" s="302"/>
      <c r="G53" s="302"/>
      <c r="H53" s="302"/>
      <c r="I53" s="302"/>
      <c r="J53" s="302"/>
      <c r="K53" s="302"/>
      <c r="L53" s="303"/>
      <c r="M53" s="190">
        <v>5230</v>
      </c>
      <c r="N53" s="234"/>
      <c r="Q53" s="53">
        <v>5229584277</v>
      </c>
      <c r="AR53" s="231"/>
    </row>
    <row r="54" spans="1:44" s="53" customFormat="1" ht="14.25" thickBot="1" x14ac:dyDescent="0.2">
      <c r="A54" s="3">
        <v>4435000</v>
      </c>
      <c r="B54" s="5"/>
      <c r="C54" s="304" t="s">
        <v>326</v>
      </c>
      <c r="D54" s="305"/>
      <c r="E54" s="305"/>
      <c r="F54" s="305"/>
      <c r="G54" s="305"/>
      <c r="H54" s="305"/>
      <c r="I54" s="305"/>
      <c r="J54" s="305"/>
      <c r="K54" s="305"/>
      <c r="L54" s="306"/>
      <c r="M54" s="195">
        <v>0</v>
      </c>
      <c r="N54" s="234"/>
      <c r="Q54" s="53">
        <v>335205</v>
      </c>
      <c r="AR54" s="231"/>
    </row>
    <row r="55" spans="1:44" s="53" customFormat="1" ht="14.25" thickBot="1" x14ac:dyDescent="0.2">
      <c r="A55" s="3" t="s">
        <v>327</v>
      </c>
      <c r="B55" s="5"/>
      <c r="C55" s="307" t="s">
        <v>328</v>
      </c>
      <c r="D55" s="308"/>
      <c r="E55" s="308"/>
      <c r="F55" s="308"/>
      <c r="G55" s="308"/>
      <c r="H55" s="308"/>
      <c r="I55" s="308"/>
      <c r="J55" s="308"/>
      <c r="K55" s="308"/>
      <c r="L55" s="309"/>
      <c r="M55" s="196">
        <v>4951</v>
      </c>
      <c r="N55" s="236"/>
      <c r="Q55" s="53">
        <f>IF(COUNTIF(Q52:Q54,"-")=COUNTA(Q52:Q54),"-",SUM(Q52:Q54))</f>
        <v>4951379008</v>
      </c>
      <c r="AR55" s="231"/>
    </row>
    <row r="56" spans="1:44" s="53" customFormat="1" ht="14.25" thickBot="1" x14ac:dyDescent="0.2">
      <c r="A56" s="3"/>
      <c r="B56" s="5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9"/>
      <c r="N56" s="237"/>
      <c r="AR56" s="231"/>
    </row>
    <row r="57" spans="1:44" s="53" customFormat="1" x14ac:dyDescent="0.15">
      <c r="A57" s="3" t="s">
        <v>329</v>
      </c>
      <c r="B57" s="5"/>
      <c r="C57" s="201" t="s">
        <v>330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3">
        <v>113</v>
      </c>
      <c r="N57" s="238"/>
      <c r="Q57" s="53">
        <v>113168530</v>
      </c>
      <c r="AR57" s="231"/>
    </row>
    <row r="58" spans="1:44" s="53" customFormat="1" x14ac:dyDescent="0.15">
      <c r="A58" s="3" t="s">
        <v>331</v>
      </c>
      <c r="B58" s="5"/>
      <c r="C58" s="205" t="s">
        <v>332</v>
      </c>
      <c r="D58" s="206"/>
      <c r="E58" s="206"/>
      <c r="F58" s="206"/>
      <c r="G58" s="206"/>
      <c r="H58" s="206"/>
      <c r="I58" s="206"/>
      <c r="J58" s="206"/>
      <c r="K58" s="206"/>
      <c r="L58" s="206"/>
      <c r="M58" s="190">
        <v>122</v>
      </c>
      <c r="N58" s="234"/>
      <c r="Q58" s="53">
        <v>122060678</v>
      </c>
      <c r="AR58" s="231"/>
    </row>
    <row r="59" spans="1:44" s="53" customFormat="1" ht="14.25" thickBot="1" x14ac:dyDescent="0.2">
      <c r="A59" s="3" t="s">
        <v>333</v>
      </c>
      <c r="B59" s="5"/>
      <c r="C59" s="207" t="s">
        <v>334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9">
        <v>235</v>
      </c>
      <c r="N59" s="239"/>
      <c r="Q59" s="53">
        <f>IF(COUNTIF(Q57:Q58,"-")=COUNTA(Q57:Q58),"-",SUM(Q57:Q58))</f>
        <v>235229208</v>
      </c>
      <c r="AR59" s="231"/>
    </row>
    <row r="60" spans="1:44" s="53" customFormat="1" ht="14.25" thickBot="1" x14ac:dyDescent="0.2">
      <c r="A60" s="3" t="s">
        <v>335</v>
      </c>
      <c r="B60" s="5"/>
      <c r="C60" s="211" t="s">
        <v>336</v>
      </c>
      <c r="D60" s="212"/>
      <c r="E60" s="213"/>
      <c r="F60" s="214"/>
      <c r="G60" s="214"/>
      <c r="H60" s="214"/>
      <c r="I60" s="214"/>
      <c r="J60" s="212"/>
      <c r="K60" s="212"/>
      <c r="L60" s="212"/>
      <c r="M60" s="196">
        <v>5187</v>
      </c>
      <c r="N60" s="236" t="s">
        <v>12</v>
      </c>
      <c r="Q60" s="53">
        <f>IF(AND(Q55="-",Q59="-"),"-",SUM(Q55,Q59))</f>
        <v>5186608216</v>
      </c>
      <c r="AR60" s="231"/>
    </row>
    <row r="61" spans="1:44" s="53" customFormat="1" ht="6.75" customHeight="1" x14ac:dyDescent="0.15">
      <c r="A61" s="3"/>
      <c r="B61" s="5"/>
      <c r="C61" s="163"/>
      <c r="D61" s="163"/>
      <c r="E61" s="215"/>
      <c r="F61" s="216"/>
      <c r="G61" s="216"/>
      <c r="H61" s="216"/>
      <c r="I61" s="217"/>
      <c r="J61" s="218"/>
      <c r="K61" s="218"/>
      <c r="L61" s="218"/>
      <c r="M61" s="5"/>
      <c r="N61" s="5"/>
    </row>
    <row r="62" spans="1:44" s="53" customFormat="1" x14ac:dyDescent="0.15">
      <c r="A62" s="3"/>
      <c r="B62" s="5"/>
      <c r="C62" s="163"/>
      <c r="D62" s="219" t="s">
        <v>143</v>
      </c>
      <c r="E62" s="215"/>
      <c r="F62" s="216"/>
      <c r="G62" s="216"/>
      <c r="H62" s="216"/>
      <c r="I62" s="220"/>
      <c r="J62" s="218"/>
      <c r="K62" s="218"/>
      <c r="L62" s="218"/>
      <c r="M62" s="5"/>
      <c r="N62" s="5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0"/>
  <pageMargins left="0.7" right="0.7" top="0.39370078740157477" bottom="0.39370078740157477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opLeftCell="B1" zoomScale="85" zoomScaleNormal="85" zoomScaleSheetLayoutView="100" workbookViewId="0"/>
  </sheetViews>
  <sheetFormatPr defaultRowHeight="13.5" x14ac:dyDescent="0.15"/>
  <cols>
    <col min="1" max="1" width="0" style="50" hidden="1" customWidth="1"/>
    <col min="2" max="2" width="0.625" style="8" customWidth="1"/>
    <col min="3" max="3" width="1.25" style="51" customWidth="1"/>
    <col min="4" max="12" width="2.125" style="51" customWidth="1"/>
    <col min="13" max="13" width="18.375" style="51" customWidth="1"/>
    <col min="14" max="14" width="21.625" style="51" bestFit="1" customWidth="1"/>
    <col min="15" max="15" width="2.5" style="51" customWidth="1"/>
    <col min="16" max="16" width="0.625" style="51" customWidth="1"/>
    <col min="17" max="17" width="9" style="8"/>
    <col min="18" max="18" width="0" style="8" hidden="1" customWidth="1"/>
    <col min="19" max="16384" width="9" style="8"/>
  </cols>
  <sheetData>
    <row r="1" spans="1:18" x14ac:dyDescent="0.15">
      <c r="A1" s="3"/>
      <c r="C1" s="52"/>
      <c r="D1" s="52"/>
      <c r="E1" s="52"/>
      <c r="F1" s="52"/>
      <c r="G1" s="52"/>
      <c r="H1" s="52"/>
      <c r="I1" s="52"/>
      <c r="J1" s="5"/>
      <c r="K1" s="5"/>
      <c r="L1" s="5"/>
      <c r="M1" s="5"/>
      <c r="N1" s="5"/>
      <c r="O1" s="5"/>
      <c r="P1" s="53"/>
    </row>
    <row r="2" spans="1:18" ht="24" x14ac:dyDescent="0.2">
      <c r="C2" s="262" t="s">
        <v>337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54"/>
    </row>
    <row r="3" spans="1:18" ht="17.25" x14ac:dyDescent="0.2">
      <c r="C3" s="263" t="s">
        <v>355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54"/>
    </row>
    <row r="4" spans="1:18" ht="17.25" x14ac:dyDescent="0.2">
      <c r="C4" s="263" t="s">
        <v>356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54"/>
    </row>
    <row r="5" spans="1:18" ht="18" thickBot="1" x14ac:dyDescent="0.25">
      <c r="C5" s="55"/>
      <c r="D5" s="54"/>
      <c r="E5" s="54"/>
      <c r="F5" s="54"/>
      <c r="G5" s="54"/>
      <c r="H5" s="54"/>
      <c r="I5" s="54"/>
      <c r="J5" s="54"/>
      <c r="K5" s="54"/>
      <c r="L5" s="54"/>
      <c r="M5" s="56"/>
      <c r="N5" s="54"/>
      <c r="O5" s="56" t="s">
        <v>1</v>
      </c>
      <c r="P5" s="54"/>
    </row>
    <row r="6" spans="1:18" ht="18" thickBot="1" x14ac:dyDescent="0.25">
      <c r="A6" s="50" t="s">
        <v>2</v>
      </c>
      <c r="C6" s="264" t="s">
        <v>4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6" t="s">
        <v>5</v>
      </c>
      <c r="O6" s="267"/>
      <c r="P6" s="54"/>
    </row>
    <row r="7" spans="1:18" x14ac:dyDescent="0.15">
      <c r="A7" s="50" t="s">
        <v>144</v>
      </c>
      <c r="C7" s="57"/>
      <c r="D7" s="58" t="s">
        <v>145</v>
      </c>
      <c r="E7" s="58"/>
      <c r="F7" s="59"/>
      <c r="G7" s="58"/>
      <c r="H7" s="58"/>
      <c r="I7" s="58"/>
      <c r="J7" s="58"/>
      <c r="K7" s="59"/>
      <c r="L7" s="59"/>
      <c r="M7" s="59"/>
      <c r="N7" s="60">
        <v>17971</v>
      </c>
      <c r="O7" s="61" t="s">
        <v>12</v>
      </c>
      <c r="P7" s="62"/>
      <c r="R7" s="8">
        <f>IF(AND(R8="-",R23="-"),"-",SUM(R8,R23))</f>
        <v>17970975370</v>
      </c>
    </row>
    <row r="8" spans="1:18" x14ac:dyDescent="0.15">
      <c r="A8" s="50" t="s">
        <v>146</v>
      </c>
      <c r="C8" s="57"/>
      <c r="D8" s="58"/>
      <c r="E8" s="58" t="s">
        <v>147</v>
      </c>
      <c r="F8" s="58"/>
      <c r="G8" s="58"/>
      <c r="H8" s="58"/>
      <c r="I8" s="58"/>
      <c r="J8" s="58"/>
      <c r="K8" s="59"/>
      <c r="L8" s="59"/>
      <c r="M8" s="59"/>
      <c r="N8" s="60">
        <v>10370</v>
      </c>
      <c r="O8" s="63" t="s">
        <v>12</v>
      </c>
      <c r="P8" s="62"/>
      <c r="R8" s="8">
        <f>IF(COUNTIF(R9:R22,"-")=COUNTA(R9:R22),"-",SUM(R9,R14,R19))</f>
        <v>10369961165</v>
      </c>
    </row>
    <row r="9" spans="1:18" x14ac:dyDescent="0.15">
      <c r="A9" s="50" t="s">
        <v>148</v>
      </c>
      <c r="C9" s="57"/>
      <c r="D9" s="58"/>
      <c r="E9" s="58"/>
      <c r="F9" s="58" t="s">
        <v>149</v>
      </c>
      <c r="G9" s="58"/>
      <c r="H9" s="58"/>
      <c r="I9" s="58"/>
      <c r="J9" s="58"/>
      <c r="K9" s="59"/>
      <c r="L9" s="59"/>
      <c r="M9" s="59"/>
      <c r="N9" s="60">
        <v>3447</v>
      </c>
      <c r="O9" s="63"/>
      <c r="P9" s="62"/>
      <c r="R9" s="8">
        <f>IF(COUNTIF(R10:R13,"-")=COUNTA(R10:R13),"-",SUM(R10:R13))</f>
        <v>3447134885</v>
      </c>
    </row>
    <row r="10" spans="1:18" x14ac:dyDescent="0.15">
      <c r="A10" s="50" t="s">
        <v>150</v>
      </c>
      <c r="C10" s="57"/>
      <c r="D10" s="58"/>
      <c r="E10" s="58"/>
      <c r="F10" s="58"/>
      <c r="G10" s="58" t="s">
        <v>151</v>
      </c>
      <c r="H10" s="58"/>
      <c r="I10" s="58"/>
      <c r="J10" s="58"/>
      <c r="K10" s="59"/>
      <c r="L10" s="59"/>
      <c r="M10" s="59"/>
      <c r="N10" s="60">
        <v>2883</v>
      </c>
      <c r="O10" s="63"/>
      <c r="P10" s="62"/>
      <c r="R10" s="8">
        <v>2883013130</v>
      </c>
    </row>
    <row r="11" spans="1:18" x14ac:dyDescent="0.15">
      <c r="A11" s="50" t="s">
        <v>152</v>
      </c>
      <c r="C11" s="57"/>
      <c r="D11" s="58"/>
      <c r="E11" s="58"/>
      <c r="F11" s="58"/>
      <c r="G11" s="58" t="s">
        <v>153</v>
      </c>
      <c r="H11" s="58"/>
      <c r="I11" s="58"/>
      <c r="J11" s="58"/>
      <c r="K11" s="59"/>
      <c r="L11" s="59"/>
      <c r="M11" s="59"/>
      <c r="N11" s="60">
        <v>209</v>
      </c>
      <c r="O11" s="63"/>
      <c r="P11" s="62"/>
      <c r="R11" s="8">
        <v>209293225</v>
      </c>
    </row>
    <row r="12" spans="1:18" x14ac:dyDescent="0.15">
      <c r="A12" s="50" t="s">
        <v>154</v>
      </c>
      <c r="C12" s="57"/>
      <c r="D12" s="58"/>
      <c r="E12" s="58"/>
      <c r="F12" s="58"/>
      <c r="G12" s="58" t="s">
        <v>155</v>
      </c>
      <c r="H12" s="58"/>
      <c r="I12" s="58"/>
      <c r="J12" s="58"/>
      <c r="K12" s="59"/>
      <c r="L12" s="59"/>
      <c r="M12" s="59"/>
      <c r="N12" s="60">
        <v>60</v>
      </c>
      <c r="O12" s="63"/>
      <c r="P12" s="62"/>
      <c r="R12" s="8">
        <v>60306325</v>
      </c>
    </row>
    <row r="13" spans="1:18" x14ac:dyDescent="0.15">
      <c r="A13" s="50" t="s">
        <v>156</v>
      </c>
      <c r="C13" s="57"/>
      <c r="D13" s="58"/>
      <c r="E13" s="58"/>
      <c r="F13" s="58"/>
      <c r="G13" s="58" t="s">
        <v>32</v>
      </c>
      <c r="H13" s="58"/>
      <c r="I13" s="58"/>
      <c r="J13" s="58"/>
      <c r="K13" s="59"/>
      <c r="L13" s="59"/>
      <c r="M13" s="59"/>
      <c r="N13" s="60">
        <v>295</v>
      </c>
      <c r="O13" s="63"/>
      <c r="P13" s="62"/>
      <c r="R13" s="8">
        <v>294522205</v>
      </c>
    </row>
    <row r="14" spans="1:18" x14ac:dyDescent="0.15">
      <c r="A14" s="50" t="s">
        <v>157</v>
      </c>
      <c r="C14" s="57"/>
      <c r="D14" s="58"/>
      <c r="E14" s="58"/>
      <c r="F14" s="58" t="s">
        <v>158</v>
      </c>
      <c r="G14" s="58"/>
      <c r="H14" s="58"/>
      <c r="I14" s="58"/>
      <c r="J14" s="58"/>
      <c r="K14" s="59"/>
      <c r="L14" s="59"/>
      <c r="M14" s="59"/>
      <c r="N14" s="60">
        <v>6551</v>
      </c>
      <c r="O14" s="63"/>
      <c r="P14" s="62"/>
      <c r="R14" s="8">
        <f>IF(COUNTIF(R15:R18,"-")=COUNTA(R15:R18),"-",SUM(R15:R18))</f>
        <v>6551366973</v>
      </c>
    </row>
    <row r="15" spans="1:18" x14ac:dyDescent="0.15">
      <c r="A15" s="50" t="s">
        <v>159</v>
      </c>
      <c r="C15" s="57"/>
      <c r="D15" s="58"/>
      <c r="E15" s="58"/>
      <c r="F15" s="58"/>
      <c r="G15" s="58" t="s">
        <v>160</v>
      </c>
      <c r="H15" s="58"/>
      <c r="I15" s="58"/>
      <c r="J15" s="58"/>
      <c r="K15" s="59"/>
      <c r="L15" s="59"/>
      <c r="M15" s="59"/>
      <c r="N15" s="60">
        <v>4001</v>
      </c>
      <c r="O15" s="63"/>
      <c r="P15" s="62"/>
      <c r="R15" s="8">
        <v>4001175722</v>
      </c>
    </row>
    <row r="16" spans="1:18" x14ac:dyDescent="0.15">
      <c r="A16" s="50" t="s">
        <v>161</v>
      </c>
      <c r="C16" s="57"/>
      <c r="D16" s="58"/>
      <c r="E16" s="58"/>
      <c r="F16" s="58"/>
      <c r="G16" s="58" t="s">
        <v>162</v>
      </c>
      <c r="H16" s="58"/>
      <c r="I16" s="58"/>
      <c r="J16" s="58"/>
      <c r="K16" s="59"/>
      <c r="L16" s="59"/>
      <c r="M16" s="59"/>
      <c r="N16" s="60">
        <v>732</v>
      </c>
      <c r="O16" s="63"/>
      <c r="P16" s="62"/>
      <c r="R16" s="8">
        <v>731710263</v>
      </c>
    </row>
    <row r="17" spans="1:18" x14ac:dyDescent="0.15">
      <c r="A17" s="50" t="s">
        <v>163</v>
      </c>
      <c r="C17" s="57"/>
      <c r="D17" s="58"/>
      <c r="E17" s="58"/>
      <c r="F17" s="58"/>
      <c r="G17" s="58" t="s">
        <v>164</v>
      </c>
      <c r="H17" s="58"/>
      <c r="I17" s="58"/>
      <c r="J17" s="58"/>
      <c r="K17" s="59"/>
      <c r="L17" s="59"/>
      <c r="M17" s="59"/>
      <c r="N17" s="60">
        <v>1817</v>
      </c>
      <c r="O17" s="63"/>
      <c r="P17" s="62"/>
      <c r="R17" s="8">
        <v>1817009058</v>
      </c>
    </row>
    <row r="18" spans="1:18" x14ac:dyDescent="0.15">
      <c r="A18" s="50" t="s">
        <v>165</v>
      </c>
      <c r="C18" s="57"/>
      <c r="D18" s="58"/>
      <c r="E18" s="58"/>
      <c r="F18" s="58"/>
      <c r="G18" s="58" t="s">
        <v>32</v>
      </c>
      <c r="H18" s="58"/>
      <c r="I18" s="58"/>
      <c r="J18" s="58"/>
      <c r="K18" s="59"/>
      <c r="L18" s="59"/>
      <c r="M18" s="59"/>
      <c r="N18" s="60">
        <v>1</v>
      </c>
      <c r="O18" s="63"/>
      <c r="P18" s="62"/>
      <c r="R18" s="8">
        <v>1471930</v>
      </c>
    </row>
    <row r="19" spans="1:18" x14ac:dyDescent="0.15">
      <c r="A19" s="50" t="s">
        <v>166</v>
      </c>
      <c r="C19" s="57"/>
      <c r="D19" s="58"/>
      <c r="E19" s="58"/>
      <c r="F19" s="58" t="s">
        <v>167</v>
      </c>
      <c r="G19" s="58"/>
      <c r="H19" s="58"/>
      <c r="I19" s="58"/>
      <c r="J19" s="58"/>
      <c r="K19" s="59"/>
      <c r="L19" s="59"/>
      <c r="M19" s="59"/>
      <c r="N19" s="60">
        <v>371</v>
      </c>
      <c r="O19" s="63"/>
      <c r="P19" s="62"/>
      <c r="R19" s="8">
        <f>IF(COUNTIF(R20:R22,"-")=COUNTA(R20:R22),"-",SUM(R20:R22))</f>
        <v>371459307</v>
      </c>
    </row>
    <row r="20" spans="1:18" x14ac:dyDescent="0.15">
      <c r="A20" s="50" t="s">
        <v>168</v>
      </c>
      <c r="C20" s="57"/>
      <c r="D20" s="58"/>
      <c r="E20" s="58"/>
      <c r="F20" s="59"/>
      <c r="G20" s="59" t="s">
        <v>169</v>
      </c>
      <c r="H20" s="59"/>
      <c r="I20" s="58"/>
      <c r="J20" s="58"/>
      <c r="K20" s="59"/>
      <c r="L20" s="59"/>
      <c r="M20" s="59"/>
      <c r="N20" s="60">
        <v>183</v>
      </c>
      <c r="O20" s="63"/>
      <c r="P20" s="62"/>
      <c r="R20" s="8">
        <v>183322592</v>
      </c>
    </row>
    <row r="21" spans="1:18" x14ac:dyDescent="0.15">
      <c r="A21" s="50" t="s">
        <v>170</v>
      </c>
      <c r="C21" s="57"/>
      <c r="D21" s="58"/>
      <c r="E21" s="58"/>
      <c r="F21" s="59"/>
      <c r="G21" s="58" t="s">
        <v>171</v>
      </c>
      <c r="H21" s="58"/>
      <c r="I21" s="58"/>
      <c r="J21" s="58"/>
      <c r="K21" s="59"/>
      <c r="L21" s="59"/>
      <c r="M21" s="59"/>
      <c r="N21" s="60">
        <v>0</v>
      </c>
      <c r="O21" s="63"/>
      <c r="P21" s="62"/>
      <c r="R21" s="8">
        <v>123406</v>
      </c>
    </row>
    <row r="22" spans="1:18" x14ac:dyDescent="0.15">
      <c r="A22" s="50" t="s">
        <v>172</v>
      </c>
      <c r="C22" s="57"/>
      <c r="D22" s="58"/>
      <c r="E22" s="58"/>
      <c r="F22" s="59"/>
      <c r="G22" s="58" t="s">
        <v>32</v>
      </c>
      <c r="H22" s="58"/>
      <c r="I22" s="58"/>
      <c r="J22" s="58"/>
      <c r="K22" s="59"/>
      <c r="L22" s="59"/>
      <c r="M22" s="59"/>
      <c r="N22" s="60">
        <v>188</v>
      </c>
      <c r="O22" s="63"/>
      <c r="P22" s="62"/>
      <c r="R22" s="8">
        <v>188013309</v>
      </c>
    </row>
    <row r="23" spans="1:18" x14ac:dyDescent="0.15">
      <c r="A23" s="50" t="s">
        <v>173</v>
      </c>
      <c r="C23" s="57"/>
      <c r="D23" s="58"/>
      <c r="E23" s="59" t="s">
        <v>174</v>
      </c>
      <c r="F23" s="59"/>
      <c r="G23" s="58"/>
      <c r="H23" s="58"/>
      <c r="I23" s="58"/>
      <c r="J23" s="58"/>
      <c r="K23" s="59"/>
      <c r="L23" s="59"/>
      <c r="M23" s="59"/>
      <c r="N23" s="60">
        <v>7601</v>
      </c>
      <c r="O23" s="63"/>
      <c r="P23" s="62"/>
      <c r="R23" s="8">
        <f>IF(COUNTIF(R24:R27,"-")=COUNTA(R24:R27),"-",SUM(R24:R27))</f>
        <v>7601014205</v>
      </c>
    </row>
    <row r="24" spans="1:18" x14ac:dyDescent="0.15">
      <c r="A24" s="50" t="s">
        <v>175</v>
      </c>
      <c r="C24" s="57"/>
      <c r="D24" s="58"/>
      <c r="E24" s="58"/>
      <c r="F24" s="58" t="s">
        <v>176</v>
      </c>
      <c r="G24" s="58"/>
      <c r="H24" s="58"/>
      <c r="I24" s="58"/>
      <c r="J24" s="58"/>
      <c r="K24" s="59"/>
      <c r="L24" s="59"/>
      <c r="M24" s="59"/>
      <c r="N24" s="60">
        <v>3823</v>
      </c>
      <c r="O24" s="63"/>
      <c r="P24" s="62"/>
      <c r="R24" s="8">
        <v>3822859555</v>
      </c>
    </row>
    <row r="25" spans="1:18" x14ac:dyDescent="0.15">
      <c r="A25" s="50" t="s">
        <v>177</v>
      </c>
      <c r="C25" s="57"/>
      <c r="D25" s="58"/>
      <c r="E25" s="58"/>
      <c r="F25" s="58" t="s">
        <v>178</v>
      </c>
      <c r="G25" s="58"/>
      <c r="H25" s="58"/>
      <c r="I25" s="58"/>
      <c r="J25" s="58"/>
      <c r="K25" s="59"/>
      <c r="L25" s="59"/>
      <c r="M25" s="59"/>
      <c r="N25" s="60">
        <v>2364</v>
      </c>
      <c r="O25" s="63"/>
      <c r="P25" s="62"/>
      <c r="R25" s="8">
        <v>2364171472</v>
      </c>
    </row>
    <row r="26" spans="1:18" x14ac:dyDescent="0.15">
      <c r="A26" s="50" t="s">
        <v>179</v>
      </c>
      <c r="C26" s="57"/>
      <c r="D26" s="58"/>
      <c r="E26" s="58"/>
      <c r="F26" s="58" t="s">
        <v>180</v>
      </c>
      <c r="G26" s="58"/>
      <c r="H26" s="58"/>
      <c r="I26" s="58"/>
      <c r="J26" s="58"/>
      <c r="K26" s="59"/>
      <c r="L26" s="59"/>
      <c r="M26" s="59"/>
      <c r="N26" s="60">
        <v>1402</v>
      </c>
      <c r="O26" s="63"/>
      <c r="P26" s="62"/>
      <c r="R26" s="8">
        <v>1402429294</v>
      </c>
    </row>
    <row r="27" spans="1:18" x14ac:dyDescent="0.15">
      <c r="A27" s="50" t="s">
        <v>181</v>
      </c>
      <c r="C27" s="57"/>
      <c r="D27" s="58"/>
      <c r="E27" s="58"/>
      <c r="F27" s="58" t="s">
        <v>32</v>
      </c>
      <c r="G27" s="58"/>
      <c r="H27" s="58"/>
      <c r="I27" s="58"/>
      <c r="J27" s="58"/>
      <c r="K27" s="59"/>
      <c r="L27" s="59"/>
      <c r="M27" s="59"/>
      <c r="N27" s="60">
        <v>12</v>
      </c>
      <c r="O27" s="63"/>
      <c r="P27" s="62"/>
      <c r="R27" s="8">
        <v>11553884</v>
      </c>
    </row>
    <row r="28" spans="1:18" x14ac:dyDescent="0.15">
      <c r="A28" s="50" t="s">
        <v>182</v>
      </c>
      <c r="C28" s="57"/>
      <c r="D28" s="58" t="s">
        <v>183</v>
      </c>
      <c r="E28" s="58"/>
      <c r="F28" s="58"/>
      <c r="G28" s="58"/>
      <c r="H28" s="58"/>
      <c r="I28" s="58"/>
      <c r="J28" s="58"/>
      <c r="K28" s="59"/>
      <c r="L28" s="59"/>
      <c r="M28" s="59"/>
      <c r="N28" s="60">
        <v>498</v>
      </c>
      <c r="O28" s="63" t="s">
        <v>12</v>
      </c>
      <c r="P28" s="62"/>
      <c r="R28" s="8">
        <f>IF(COUNTIF(R29:R30,"-")=COUNTA(R29:R30),"-",SUM(R29:R30))</f>
        <v>498249973</v>
      </c>
    </row>
    <row r="29" spans="1:18" x14ac:dyDescent="0.15">
      <c r="A29" s="50" t="s">
        <v>184</v>
      </c>
      <c r="C29" s="57"/>
      <c r="D29" s="58"/>
      <c r="E29" s="58" t="s">
        <v>185</v>
      </c>
      <c r="F29" s="58"/>
      <c r="G29" s="58"/>
      <c r="H29" s="58"/>
      <c r="I29" s="58"/>
      <c r="J29" s="58"/>
      <c r="K29" s="64"/>
      <c r="L29" s="64"/>
      <c r="M29" s="64"/>
      <c r="N29" s="60">
        <v>183</v>
      </c>
      <c r="O29" s="63"/>
      <c r="P29" s="62"/>
      <c r="R29" s="8">
        <v>182672903</v>
      </c>
    </row>
    <row r="30" spans="1:18" x14ac:dyDescent="0.15">
      <c r="A30" s="50" t="s">
        <v>186</v>
      </c>
      <c r="C30" s="57"/>
      <c r="D30" s="58"/>
      <c r="E30" s="58" t="s">
        <v>32</v>
      </c>
      <c r="F30" s="58"/>
      <c r="G30" s="59"/>
      <c r="H30" s="58"/>
      <c r="I30" s="58"/>
      <c r="J30" s="58"/>
      <c r="K30" s="64"/>
      <c r="L30" s="64"/>
      <c r="M30" s="64"/>
      <c r="N30" s="60">
        <v>316</v>
      </c>
      <c r="O30" s="63"/>
      <c r="P30" s="62"/>
      <c r="R30" s="8">
        <v>315577070</v>
      </c>
    </row>
    <row r="31" spans="1:18" x14ac:dyDescent="0.15">
      <c r="A31" s="50" t="s">
        <v>187</v>
      </c>
      <c r="C31" s="65" t="s">
        <v>188</v>
      </c>
      <c r="D31" s="66"/>
      <c r="E31" s="66"/>
      <c r="F31" s="66"/>
      <c r="G31" s="66"/>
      <c r="H31" s="66"/>
      <c r="I31" s="66"/>
      <c r="J31" s="66"/>
      <c r="K31" s="67"/>
      <c r="L31" s="67"/>
      <c r="M31" s="67"/>
      <c r="N31" s="68">
        <v>-17473</v>
      </c>
      <c r="O31" s="69"/>
      <c r="P31" s="62"/>
      <c r="R31" s="8">
        <f>IF(COUNTIF(R7:R28,"-")=COUNTA(R7:R28),"-",SUM(R28)-SUM(R7))</f>
        <v>-17472725397</v>
      </c>
    </row>
    <row r="32" spans="1:18" x14ac:dyDescent="0.15">
      <c r="A32" s="50" t="s">
        <v>189</v>
      </c>
      <c r="C32" s="57"/>
      <c r="D32" s="58" t="s">
        <v>190</v>
      </c>
      <c r="E32" s="58"/>
      <c r="F32" s="59"/>
      <c r="G32" s="58"/>
      <c r="H32" s="58"/>
      <c r="I32" s="58"/>
      <c r="J32" s="58"/>
      <c r="K32" s="59"/>
      <c r="L32" s="59"/>
      <c r="M32" s="59"/>
      <c r="N32" s="60">
        <v>77</v>
      </c>
      <c r="O32" s="61"/>
      <c r="P32" s="62"/>
      <c r="R32" s="8">
        <f>IF(COUNTIF(R33:R37,"-")=COUNTA(R33:R37),"-",SUM(R33:R37))</f>
        <v>76594133</v>
      </c>
    </row>
    <row r="33" spans="1:18" x14ac:dyDescent="0.15">
      <c r="A33" s="50" t="s">
        <v>191</v>
      </c>
      <c r="C33" s="57"/>
      <c r="D33" s="58"/>
      <c r="E33" s="59" t="s">
        <v>192</v>
      </c>
      <c r="F33" s="59"/>
      <c r="G33" s="58"/>
      <c r="H33" s="58"/>
      <c r="I33" s="58"/>
      <c r="J33" s="58"/>
      <c r="K33" s="59"/>
      <c r="L33" s="59"/>
      <c r="M33" s="59"/>
      <c r="N33" s="60">
        <v>34</v>
      </c>
      <c r="O33" s="63"/>
      <c r="P33" s="62"/>
      <c r="R33" s="8">
        <v>33558755</v>
      </c>
    </row>
    <row r="34" spans="1:18" x14ac:dyDescent="0.15">
      <c r="A34" s="50" t="s">
        <v>193</v>
      </c>
      <c r="C34" s="57"/>
      <c r="D34" s="58"/>
      <c r="E34" s="59" t="s">
        <v>194</v>
      </c>
      <c r="F34" s="59"/>
      <c r="G34" s="58"/>
      <c r="H34" s="58"/>
      <c r="I34" s="58"/>
      <c r="J34" s="58"/>
      <c r="K34" s="59"/>
      <c r="L34" s="59"/>
      <c r="M34" s="59"/>
      <c r="N34" s="60">
        <v>15</v>
      </c>
      <c r="O34" s="63"/>
      <c r="P34" s="62"/>
      <c r="R34" s="8">
        <v>15270614</v>
      </c>
    </row>
    <row r="35" spans="1:18" x14ac:dyDescent="0.15">
      <c r="A35" s="50" t="s">
        <v>195</v>
      </c>
      <c r="C35" s="57"/>
      <c r="D35" s="58"/>
      <c r="E35" s="59" t="s">
        <v>196</v>
      </c>
      <c r="F35" s="59"/>
      <c r="G35" s="58"/>
      <c r="H35" s="59"/>
      <c r="I35" s="58"/>
      <c r="J35" s="58"/>
      <c r="K35" s="59"/>
      <c r="L35" s="59"/>
      <c r="M35" s="59"/>
      <c r="N35" s="60">
        <v>28</v>
      </c>
      <c r="O35" s="63"/>
      <c r="P35" s="62"/>
      <c r="R35" s="8">
        <v>27764764</v>
      </c>
    </row>
    <row r="36" spans="1:18" x14ac:dyDescent="0.15">
      <c r="A36" s="50" t="s">
        <v>197</v>
      </c>
      <c r="C36" s="57"/>
      <c r="D36" s="58"/>
      <c r="E36" s="58" t="s">
        <v>198</v>
      </c>
      <c r="F36" s="58"/>
      <c r="G36" s="58"/>
      <c r="H36" s="58"/>
      <c r="I36" s="58"/>
      <c r="J36" s="58"/>
      <c r="K36" s="59"/>
      <c r="L36" s="59"/>
      <c r="M36" s="59"/>
      <c r="N36" s="60" t="s">
        <v>357</v>
      </c>
      <c r="O36" s="63"/>
      <c r="P36" s="62"/>
      <c r="R36" s="8" t="s">
        <v>199</v>
      </c>
    </row>
    <row r="37" spans="1:18" x14ac:dyDescent="0.15">
      <c r="A37" s="50" t="s">
        <v>200</v>
      </c>
      <c r="C37" s="57"/>
      <c r="D37" s="58"/>
      <c r="E37" s="58" t="s">
        <v>32</v>
      </c>
      <c r="F37" s="58"/>
      <c r="G37" s="58"/>
      <c r="H37" s="58"/>
      <c r="I37" s="58"/>
      <c r="J37" s="58"/>
      <c r="K37" s="59"/>
      <c r="L37" s="59"/>
      <c r="M37" s="59"/>
      <c r="N37" s="60" t="s">
        <v>357</v>
      </c>
      <c r="O37" s="63"/>
      <c r="P37" s="62"/>
      <c r="R37" s="8" t="s">
        <v>199</v>
      </c>
    </row>
    <row r="38" spans="1:18" x14ac:dyDescent="0.15">
      <c r="A38" s="50" t="s">
        <v>201</v>
      </c>
      <c r="C38" s="57"/>
      <c r="D38" s="58" t="s">
        <v>202</v>
      </c>
      <c r="E38" s="58"/>
      <c r="F38" s="58"/>
      <c r="G38" s="58"/>
      <c r="H38" s="58"/>
      <c r="I38" s="58"/>
      <c r="J38" s="58"/>
      <c r="K38" s="64"/>
      <c r="L38" s="64"/>
      <c r="M38" s="64"/>
      <c r="N38" s="60">
        <v>1</v>
      </c>
      <c r="O38" s="61"/>
      <c r="P38" s="62"/>
      <c r="R38" s="8">
        <f>IF(COUNTIF(R39:R40,"-")=COUNTA(R39:R40),"-",SUM(R39:R40))</f>
        <v>1193026</v>
      </c>
    </row>
    <row r="39" spans="1:18" x14ac:dyDescent="0.15">
      <c r="A39" s="50" t="s">
        <v>203</v>
      </c>
      <c r="C39" s="57"/>
      <c r="D39" s="58"/>
      <c r="E39" s="58" t="s">
        <v>204</v>
      </c>
      <c r="F39" s="58"/>
      <c r="G39" s="58"/>
      <c r="H39" s="58"/>
      <c r="I39" s="58"/>
      <c r="J39" s="58"/>
      <c r="K39" s="64"/>
      <c r="L39" s="64"/>
      <c r="M39" s="64"/>
      <c r="N39" s="60">
        <v>1</v>
      </c>
      <c r="O39" s="63"/>
      <c r="P39" s="62"/>
      <c r="R39" s="8">
        <v>1193026</v>
      </c>
    </row>
    <row r="40" spans="1:18" ht="14.25" thickBot="1" x14ac:dyDescent="0.2">
      <c r="A40" s="50" t="s">
        <v>205</v>
      </c>
      <c r="C40" s="57"/>
      <c r="D40" s="58"/>
      <c r="E40" s="58" t="s">
        <v>32</v>
      </c>
      <c r="F40" s="58"/>
      <c r="G40" s="58"/>
      <c r="H40" s="58"/>
      <c r="I40" s="58"/>
      <c r="J40" s="58"/>
      <c r="K40" s="64"/>
      <c r="L40" s="64"/>
      <c r="M40" s="64"/>
      <c r="N40" s="60" t="s">
        <v>357</v>
      </c>
      <c r="O40" s="63"/>
      <c r="P40" s="62"/>
      <c r="R40" s="8" t="s">
        <v>199</v>
      </c>
    </row>
    <row r="41" spans="1:18" ht="14.25" thickBot="1" x14ac:dyDescent="0.2">
      <c r="A41" s="50" t="s">
        <v>206</v>
      </c>
      <c r="C41" s="70" t="s">
        <v>207</v>
      </c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3">
        <v>-17548</v>
      </c>
      <c r="O41" s="74" t="s">
        <v>12</v>
      </c>
      <c r="P41" s="62"/>
      <c r="R41" s="8">
        <f>IF(COUNTIF(R31:R40,"-")=COUNTA(R31:R40),"-",SUM(R31,R38)-SUM(R32))</f>
        <v>-17548126504</v>
      </c>
    </row>
    <row r="42" spans="1:18" s="76" customFormat="1" ht="3.75" customHeight="1" x14ac:dyDescent="0.15">
      <c r="A42" s="75"/>
      <c r="C42" s="77"/>
      <c r="D42" s="77"/>
      <c r="E42" s="78"/>
      <c r="F42" s="78"/>
      <c r="G42" s="78"/>
      <c r="H42" s="78"/>
      <c r="I42" s="78"/>
      <c r="J42" s="79"/>
      <c r="K42" s="79"/>
      <c r="L42" s="79"/>
    </row>
    <row r="43" spans="1:18" s="76" customFormat="1" ht="15.6" customHeight="1" x14ac:dyDescent="0.15">
      <c r="A43" s="75"/>
      <c r="C43" s="80"/>
      <c r="D43" s="80" t="s">
        <v>143</v>
      </c>
      <c r="E43" s="81"/>
      <c r="F43" s="81"/>
      <c r="G43" s="81"/>
      <c r="H43" s="81"/>
      <c r="I43" s="81"/>
      <c r="J43" s="82"/>
      <c r="K43" s="82"/>
      <c r="L43" s="82"/>
    </row>
  </sheetData>
  <mergeCells count="5">
    <mergeCell ref="C2:O2"/>
    <mergeCell ref="C3:O3"/>
    <mergeCell ref="C4:O4"/>
    <mergeCell ref="C6:M6"/>
    <mergeCell ref="N6:O6"/>
  </mergeCells>
  <phoneticPr fontId="10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5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83" hidden="1" customWidth="1"/>
    <col min="2" max="2" width="1.125" style="84" customWidth="1"/>
    <col min="3" max="3" width="1.625" style="84" customWidth="1"/>
    <col min="4" max="9" width="2" style="84" customWidth="1"/>
    <col min="10" max="10" width="15.375" style="84" customWidth="1"/>
    <col min="11" max="11" width="21.625" style="84" bestFit="1" customWidth="1"/>
    <col min="12" max="12" width="3" style="84" bestFit="1" customWidth="1"/>
    <col min="13" max="13" width="21.625" style="84" bestFit="1" customWidth="1"/>
    <col min="14" max="14" width="3" style="84" bestFit="1" customWidth="1"/>
    <col min="15" max="15" width="21.625" style="84" bestFit="1" customWidth="1"/>
    <col min="16" max="16" width="3" style="84" bestFit="1" customWidth="1"/>
    <col min="17" max="17" width="21.625" style="84" hidden="1" customWidth="1"/>
    <col min="18" max="18" width="3" style="84" hidden="1" customWidth="1"/>
    <col min="19" max="19" width="1" style="84" customWidth="1"/>
    <col min="20" max="20" width="9" style="84"/>
    <col min="21" max="24" width="0" style="84" hidden="1" customWidth="1"/>
    <col min="25" max="16384" width="9" style="84"/>
  </cols>
  <sheetData>
    <row r="2" spans="1:24" ht="24" x14ac:dyDescent="0.25">
      <c r="B2" s="85"/>
      <c r="C2" s="286" t="s">
        <v>338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</row>
    <row r="3" spans="1:24" ht="17.25" x14ac:dyDescent="0.2">
      <c r="B3" s="86"/>
      <c r="C3" s="287" t="s">
        <v>358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24" ht="17.25" x14ac:dyDescent="0.2">
      <c r="B4" s="86"/>
      <c r="C4" s="287" t="s">
        <v>359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90" t="s">
        <v>1</v>
      </c>
      <c r="Q5" s="88"/>
      <c r="R5" s="89"/>
    </row>
    <row r="6" spans="1:24" ht="12.75" customHeight="1" x14ac:dyDescent="0.15">
      <c r="B6" s="91"/>
      <c r="C6" s="288" t="s">
        <v>4</v>
      </c>
      <c r="D6" s="289"/>
      <c r="E6" s="289"/>
      <c r="F6" s="289"/>
      <c r="G6" s="289"/>
      <c r="H6" s="289"/>
      <c r="I6" s="289"/>
      <c r="J6" s="290"/>
      <c r="K6" s="294" t="s">
        <v>208</v>
      </c>
      <c r="L6" s="289"/>
      <c r="M6" s="92"/>
      <c r="N6" s="92"/>
      <c r="O6" s="92"/>
      <c r="P6" s="93"/>
      <c r="Q6" s="92"/>
      <c r="R6" s="93"/>
    </row>
    <row r="7" spans="1:24" ht="29.25" customHeight="1" thickBot="1" x14ac:dyDescent="0.2">
      <c r="A7" s="83" t="s">
        <v>2</v>
      </c>
      <c r="B7" s="91"/>
      <c r="C7" s="291"/>
      <c r="D7" s="292"/>
      <c r="E7" s="292"/>
      <c r="F7" s="292"/>
      <c r="G7" s="292"/>
      <c r="H7" s="292"/>
      <c r="I7" s="292"/>
      <c r="J7" s="293"/>
      <c r="K7" s="295"/>
      <c r="L7" s="292"/>
      <c r="M7" s="296" t="s">
        <v>209</v>
      </c>
      <c r="N7" s="297"/>
      <c r="O7" s="296" t="s">
        <v>210</v>
      </c>
      <c r="P7" s="298"/>
      <c r="Q7" s="299" t="s">
        <v>211</v>
      </c>
      <c r="R7" s="300"/>
    </row>
    <row r="8" spans="1:24" ht="15.95" customHeight="1" x14ac:dyDescent="0.15">
      <c r="A8" s="83" t="s">
        <v>212</v>
      </c>
      <c r="B8" s="94"/>
      <c r="C8" s="95" t="s">
        <v>213</v>
      </c>
      <c r="D8" s="96"/>
      <c r="E8" s="96"/>
      <c r="F8" s="96"/>
      <c r="G8" s="96"/>
      <c r="H8" s="96"/>
      <c r="I8" s="96"/>
      <c r="J8" s="97"/>
      <c r="K8" s="98">
        <v>49386</v>
      </c>
      <c r="L8" s="99"/>
      <c r="M8" s="98">
        <v>70569</v>
      </c>
      <c r="N8" s="100"/>
      <c r="O8" s="98">
        <v>-21183</v>
      </c>
      <c r="P8" s="101"/>
      <c r="Q8" s="102" t="s">
        <v>360</v>
      </c>
      <c r="R8" s="101"/>
      <c r="U8" s="103">
        <f t="shared" ref="U8:U13" si="0">IF(COUNTIF(V8:X8,"-")=COUNTA(V8:X8),"-",SUM(V8:X8))</f>
        <v>49386194069</v>
      </c>
      <c r="V8" s="103">
        <v>70569003972</v>
      </c>
      <c r="W8" s="103">
        <v>-21182809903</v>
      </c>
      <c r="X8" s="103" t="s">
        <v>199</v>
      </c>
    </row>
    <row r="9" spans="1:24" ht="15.95" customHeight="1" x14ac:dyDescent="0.15">
      <c r="A9" s="83" t="s">
        <v>215</v>
      </c>
      <c r="B9" s="94"/>
      <c r="C9" s="25"/>
      <c r="D9" s="19" t="s">
        <v>216</v>
      </c>
      <c r="E9" s="19"/>
      <c r="F9" s="19"/>
      <c r="G9" s="19"/>
      <c r="H9" s="19"/>
      <c r="I9" s="19"/>
      <c r="J9" s="104"/>
      <c r="K9" s="105">
        <v>-17548</v>
      </c>
      <c r="L9" s="106"/>
      <c r="M9" s="279"/>
      <c r="N9" s="280"/>
      <c r="O9" s="105">
        <v>-17548</v>
      </c>
      <c r="P9" s="107"/>
      <c r="Q9" s="108" t="s">
        <v>360</v>
      </c>
      <c r="R9" s="109"/>
      <c r="U9" s="103">
        <f t="shared" si="0"/>
        <v>-17548126504</v>
      </c>
      <c r="V9" s="103" t="s">
        <v>199</v>
      </c>
      <c r="W9" s="103">
        <v>-17548126504</v>
      </c>
      <c r="X9" s="103" t="s">
        <v>199</v>
      </c>
    </row>
    <row r="10" spans="1:24" ht="15.95" customHeight="1" x14ac:dyDescent="0.15">
      <c r="A10" s="83" t="s">
        <v>217</v>
      </c>
      <c r="B10" s="91"/>
      <c r="C10" s="110"/>
      <c r="D10" s="104" t="s">
        <v>218</v>
      </c>
      <c r="E10" s="104"/>
      <c r="F10" s="104"/>
      <c r="G10" s="104"/>
      <c r="H10" s="104"/>
      <c r="I10" s="104"/>
      <c r="J10" s="104"/>
      <c r="K10" s="105">
        <v>16470</v>
      </c>
      <c r="L10" s="106"/>
      <c r="M10" s="274"/>
      <c r="N10" s="281"/>
      <c r="O10" s="105">
        <v>16470</v>
      </c>
      <c r="P10" s="107"/>
      <c r="Q10" s="108" t="s">
        <v>199</v>
      </c>
      <c r="R10" s="107"/>
      <c r="U10" s="103">
        <f t="shared" si="0"/>
        <v>16470229268</v>
      </c>
      <c r="V10" s="103" t="s">
        <v>199</v>
      </c>
      <c r="W10" s="103">
        <f>IF(COUNTIF(W11:W12,"-")=COUNTA(W11:W12),"-",SUM(W11:W12))</f>
        <v>16470229268</v>
      </c>
      <c r="X10" s="103" t="s">
        <v>199</v>
      </c>
    </row>
    <row r="11" spans="1:24" ht="15.95" customHeight="1" x14ac:dyDescent="0.15">
      <c r="A11" s="83" t="s">
        <v>219</v>
      </c>
      <c r="B11" s="91"/>
      <c r="C11" s="111"/>
      <c r="D11" s="104"/>
      <c r="E11" s="112" t="s">
        <v>220</v>
      </c>
      <c r="F11" s="112"/>
      <c r="G11" s="112"/>
      <c r="H11" s="112"/>
      <c r="I11" s="112"/>
      <c r="J11" s="104"/>
      <c r="K11" s="105">
        <v>11969</v>
      </c>
      <c r="L11" s="106"/>
      <c r="M11" s="274"/>
      <c r="N11" s="281"/>
      <c r="O11" s="105">
        <v>11969</v>
      </c>
      <c r="P11" s="107"/>
      <c r="Q11" s="108" t="s">
        <v>360</v>
      </c>
      <c r="R11" s="107"/>
      <c r="U11" s="103">
        <f t="shared" si="0"/>
        <v>11968909413</v>
      </c>
      <c r="V11" s="103" t="s">
        <v>199</v>
      </c>
      <c r="W11" s="103">
        <v>11968909413</v>
      </c>
      <c r="X11" s="103" t="s">
        <v>199</v>
      </c>
    </row>
    <row r="12" spans="1:24" ht="15.95" customHeight="1" x14ac:dyDescent="0.15">
      <c r="A12" s="83" t="s">
        <v>221</v>
      </c>
      <c r="B12" s="91"/>
      <c r="C12" s="113"/>
      <c r="D12" s="114"/>
      <c r="E12" s="114" t="s">
        <v>222</v>
      </c>
      <c r="F12" s="114"/>
      <c r="G12" s="114"/>
      <c r="H12" s="114"/>
      <c r="I12" s="114"/>
      <c r="J12" s="115"/>
      <c r="K12" s="116">
        <v>4501</v>
      </c>
      <c r="L12" s="117"/>
      <c r="M12" s="282"/>
      <c r="N12" s="283"/>
      <c r="O12" s="116">
        <v>4501</v>
      </c>
      <c r="P12" s="118"/>
      <c r="Q12" s="119" t="s">
        <v>360</v>
      </c>
      <c r="R12" s="118"/>
      <c r="U12" s="103">
        <f t="shared" si="0"/>
        <v>4501319855</v>
      </c>
      <c r="V12" s="103" t="s">
        <v>199</v>
      </c>
      <c r="W12" s="103">
        <v>4501319855</v>
      </c>
      <c r="X12" s="103" t="s">
        <v>199</v>
      </c>
    </row>
    <row r="13" spans="1:24" ht="15.95" customHeight="1" x14ac:dyDescent="0.15">
      <c r="A13" s="83" t="s">
        <v>223</v>
      </c>
      <c r="B13" s="91"/>
      <c r="C13" s="120"/>
      <c r="D13" s="121" t="s">
        <v>224</v>
      </c>
      <c r="E13" s="122"/>
      <c r="F13" s="121"/>
      <c r="G13" s="121"/>
      <c r="H13" s="121"/>
      <c r="I13" s="121"/>
      <c r="J13" s="123"/>
      <c r="K13" s="124">
        <v>-1078</v>
      </c>
      <c r="L13" s="125"/>
      <c r="M13" s="284"/>
      <c r="N13" s="285"/>
      <c r="O13" s="124">
        <v>-1078</v>
      </c>
      <c r="P13" s="126"/>
      <c r="Q13" s="127" t="s">
        <v>199</v>
      </c>
      <c r="R13" s="126"/>
      <c r="U13" s="103">
        <f t="shared" si="0"/>
        <v>-1077897236</v>
      </c>
      <c r="V13" s="103" t="s">
        <v>199</v>
      </c>
      <c r="W13" s="103">
        <f>IF(COUNTIF(W9:W10,"-")=COUNTA(W9:W10),"-",SUM(W9:W10))</f>
        <v>-1077897236</v>
      </c>
      <c r="X13" s="103" t="s">
        <v>199</v>
      </c>
    </row>
    <row r="14" spans="1:24" ht="15.95" customHeight="1" x14ac:dyDescent="0.15">
      <c r="A14" s="83" t="s">
        <v>225</v>
      </c>
      <c r="B14" s="91"/>
      <c r="C14" s="25"/>
      <c r="D14" s="128" t="s">
        <v>226</v>
      </c>
      <c r="E14" s="128"/>
      <c r="F14" s="128"/>
      <c r="G14" s="112"/>
      <c r="H14" s="112"/>
      <c r="I14" s="112"/>
      <c r="J14" s="104"/>
      <c r="K14" s="270"/>
      <c r="L14" s="271"/>
      <c r="M14" s="105">
        <v>-353</v>
      </c>
      <c r="N14" s="129"/>
      <c r="O14" s="105">
        <v>353</v>
      </c>
      <c r="P14" s="107"/>
      <c r="Q14" s="277" t="s">
        <v>199</v>
      </c>
      <c r="R14" s="278"/>
      <c r="U14" s="103">
        <v>0</v>
      </c>
      <c r="V14" s="103">
        <f>IF(COUNTA(V15:V18)=COUNTIF(V15:V18,"-"),"-",SUM(V15,V17,V16,V18))</f>
        <v>-353257716</v>
      </c>
      <c r="W14" s="103">
        <f>IF(COUNTA(W15:W18)=COUNTIF(W15:W18,"-"),"-",SUM(W15,W17,W16,W18))</f>
        <v>353257716</v>
      </c>
      <c r="X14" s="103" t="s">
        <v>199</v>
      </c>
    </row>
    <row r="15" spans="1:24" ht="15.95" customHeight="1" x14ac:dyDescent="0.15">
      <c r="A15" s="83" t="s">
        <v>227</v>
      </c>
      <c r="B15" s="91"/>
      <c r="C15" s="25"/>
      <c r="D15" s="128"/>
      <c r="E15" s="128" t="s">
        <v>228</v>
      </c>
      <c r="F15" s="112"/>
      <c r="G15" s="112"/>
      <c r="H15" s="112"/>
      <c r="I15" s="112"/>
      <c r="J15" s="104"/>
      <c r="K15" s="270"/>
      <c r="L15" s="271"/>
      <c r="M15" s="105">
        <v>3346</v>
      </c>
      <c r="N15" s="129"/>
      <c r="O15" s="105">
        <v>-3346</v>
      </c>
      <c r="P15" s="107"/>
      <c r="Q15" s="272" t="s">
        <v>199</v>
      </c>
      <c r="R15" s="273"/>
      <c r="U15" s="103">
        <v>0</v>
      </c>
      <c r="V15" s="103">
        <v>3345514773</v>
      </c>
      <c r="W15" s="103">
        <v>-3345514773</v>
      </c>
      <c r="X15" s="103" t="s">
        <v>199</v>
      </c>
    </row>
    <row r="16" spans="1:24" ht="15.95" customHeight="1" x14ac:dyDescent="0.15">
      <c r="A16" s="83" t="s">
        <v>229</v>
      </c>
      <c r="B16" s="91"/>
      <c r="C16" s="25"/>
      <c r="D16" s="128"/>
      <c r="E16" s="128" t="s">
        <v>230</v>
      </c>
      <c r="F16" s="128"/>
      <c r="G16" s="112"/>
      <c r="H16" s="112"/>
      <c r="I16" s="112"/>
      <c r="J16" s="104"/>
      <c r="K16" s="270"/>
      <c r="L16" s="271"/>
      <c r="M16" s="105">
        <v>-1989</v>
      </c>
      <c r="N16" s="129"/>
      <c r="O16" s="105">
        <v>1989</v>
      </c>
      <c r="P16" s="107"/>
      <c r="Q16" s="272" t="s">
        <v>199</v>
      </c>
      <c r="R16" s="273"/>
      <c r="U16" s="103">
        <v>0</v>
      </c>
      <c r="V16" s="103">
        <v>-1989047735</v>
      </c>
      <c r="W16" s="103">
        <v>1989047735</v>
      </c>
      <c r="X16" s="103" t="s">
        <v>199</v>
      </c>
    </row>
    <row r="17" spans="1:24" ht="15.95" customHeight="1" x14ac:dyDescent="0.15">
      <c r="A17" s="83" t="s">
        <v>231</v>
      </c>
      <c r="B17" s="91"/>
      <c r="C17" s="25"/>
      <c r="D17" s="128"/>
      <c r="E17" s="128" t="s">
        <v>232</v>
      </c>
      <c r="F17" s="128"/>
      <c r="G17" s="112"/>
      <c r="H17" s="112"/>
      <c r="I17" s="112"/>
      <c r="J17" s="104"/>
      <c r="K17" s="270"/>
      <c r="L17" s="271"/>
      <c r="M17" s="105">
        <v>581</v>
      </c>
      <c r="N17" s="129"/>
      <c r="O17" s="105">
        <v>-581</v>
      </c>
      <c r="P17" s="107"/>
      <c r="Q17" s="272" t="s">
        <v>199</v>
      </c>
      <c r="R17" s="273"/>
      <c r="U17" s="103">
        <v>0</v>
      </c>
      <c r="V17" s="103">
        <v>581351960</v>
      </c>
      <c r="W17" s="103">
        <v>-581351960</v>
      </c>
      <c r="X17" s="103" t="s">
        <v>199</v>
      </c>
    </row>
    <row r="18" spans="1:24" ht="15.95" customHeight="1" x14ac:dyDescent="0.15">
      <c r="A18" s="83" t="s">
        <v>233</v>
      </c>
      <c r="B18" s="91"/>
      <c r="C18" s="25"/>
      <c r="D18" s="128"/>
      <c r="E18" s="128" t="s">
        <v>234</v>
      </c>
      <c r="F18" s="128"/>
      <c r="G18" s="112"/>
      <c r="H18" s="20"/>
      <c r="I18" s="112"/>
      <c r="J18" s="104"/>
      <c r="K18" s="270"/>
      <c r="L18" s="271"/>
      <c r="M18" s="105">
        <v>-2291</v>
      </c>
      <c r="N18" s="129"/>
      <c r="O18" s="105">
        <v>2291</v>
      </c>
      <c r="P18" s="107"/>
      <c r="Q18" s="272" t="s">
        <v>199</v>
      </c>
      <c r="R18" s="273"/>
      <c r="U18" s="103">
        <v>0</v>
      </c>
      <c r="V18" s="103">
        <v>-2291076714</v>
      </c>
      <c r="W18" s="103">
        <v>2291076714</v>
      </c>
      <c r="X18" s="103" t="s">
        <v>199</v>
      </c>
    </row>
    <row r="19" spans="1:24" ht="15.95" customHeight="1" x14ac:dyDescent="0.15">
      <c r="A19" s="83" t="s">
        <v>235</v>
      </c>
      <c r="B19" s="91"/>
      <c r="C19" s="25"/>
      <c r="D19" s="128" t="s">
        <v>236</v>
      </c>
      <c r="E19" s="112"/>
      <c r="F19" s="112"/>
      <c r="G19" s="112"/>
      <c r="H19" s="112"/>
      <c r="I19" s="112"/>
      <c r="J19" s="104"/>
      <c r="K19" s="105" t="s">
        <v>199</v>
      </c>
      <c r="L19" s="106"/>
      <c r="M19" s="105" t="s">
        <v>214</v>
      </c>
      <c r="N19" s="129"/>
      <c r="O19" s="274"/>
      <c r="P19" s="275"/>
      <c r="Q19" s="276" t="s">
        <v>199</v>
      </c>
      <c r="R19" s="275"/>
      <c r="U19" s="103" t="str">
        <f>IF(COUNTIF(V19:X19,"-")=COUNTA(V19:X19),"-",SUM(V19:X19))</f>
        <v>-</v>
      </c>
      <c r="V19" s="103" t="s">
        <v>214</v>
      </c>
      <c r="W19" s="103" t="s">
        <v>199</v>
      </c>
      <c r="X19" s="103" t="s">
        <v>199</v>
      </c>
    </row>
    <row r="20" spans="1:24" ht="15.95" customHeight="1" x14ac:dyDescent="0.15">
      <c r="A20" s="83" t="s">
        <v>237</v>
      </c>
      <c r="B20" s="91"/>
      <c r="C20" s="25"/>
      <c r="D20" s="128" t="s">
        <v>238</v>
      </c>
      <c r="E20" s="128"/>
      <c r="F20" s="112"/>
      <c r="G20" s="112"/>
      <c r="H20" s="112"/>
      <c r="I20" s="112"/>
      <c r="J20" s="104"/>
      <c r="K20" s="105">
        <v>260</v>
      </c>
      <c r="L20" s="106"/>
      <c r="M20" s="105">
        <v>260</v>
      </c>
      <c r="N20" s="129"/>
      <c r="O20" s="274"/>
      <c r="P20" s="275"/>
      <c r="Q20" s="276" t="s">
        <v>199</v>
      </c>
      <c r="R20" s="275"/>
      <c r="U20" s="103">
        <f>IF(COUNTIF(V20:X20,"-")=COUNTA(V20:X20),"-",SUM(V20:X20))</f>
        <v>259573597</v>
      </c>
      <c r="V20" s="103">
        <v>259573597</v>
      </c>
      <c r="W20" s="103" t="s">
        <v>199</v>
      </c>
      <c r="X20" s="103" t="s">
        <v>199</v>
      </c>
    </row>
    <row r="21" spans="1:24" ht="15.95" customHeight="1" x14ac:dyDescent="0.15">
      <c r="A21" s="83" t="s">
        <v>239</v>
      </c>
      <c r="B21" s="91"/>
      <c r="C21" s="113"/>
      <c r="D21" s="114" t="s">
        <v>32</v>
      </c>
      <c r="E21" s="114"/>
      <c r="F21" s="114"/>
      <c r="G21" s="130"/>
      <c r="H21" s="130"/>
      <c r="I21" s="130"/>
      <c r="J21" s="115"/>
      <c r="K21" s="116">
        <v>16</v>
      </c>
      <c r="L21" s="117"/>
      <c r="M21" s="116">
        <v>16</v>
      </c>
      <c r="N21" s="131"/>
      <c r="O21" s="116" t="s">
        <v>214</v>
      </c>
      <c r="P21" s="118"/>
      <c r="Q21" s="268" t="s">
        <v>199</v>
      </c>
      <c r="R21" s="269"/>
      <c r="S21" s="132"/>
      <c r="U21" s="103">
        <f>IF(COUNTIF(V21:X21,"-")=COUNTA(V21:X21),"-",SUM(V21:X21))</f>
        <v>16286400</v>
      </c>
      <c r="V21" s="103">
        <v>16286400</v>
      </c>
      <c r="W21" s="103" t="s">
        <v>214</v>
      </c>
      <c r="X21" s="103" t="s">
        <v>199</v>
      </c>
    </row>
    <row r="22" spans="1:24" ht="15.95" customHeight="1" thickBot="1" x14ac:dyDescent="0.2">
      <c r="A22" s="83" t="s">
        <v>240</v>
      </c>
      <c r="B22" s="91"/>
      <c r="C22" s="133"/>
      <c r="D22" s="134" t="s">
        <v>241</v>
      </c>
      <c r="E22" s="134"/>
      <c r="F22" s="135"/>
      <c r="G22" s="135"/>
      <c r="H22" s="136"/>
      <c r="I22" s="135"/>
      <c r="J22" s="137"/>
      <c r="K22" s="138">
        <v>-802</v>
      </c>
      <c r="L22" s="139"/>
      <c r="M22" s="138">
        <v>-77</v>
      </c>
      <c r="N22" s="140"/>
      <c r="O22" s="138">
        <v>-725</v>
      </c>
      <c r="P22" s="141"/>
      <c r="Q22" s="142" t="s">
        <v>199</v>
      </c>
      <c r="R22" s="143"/>
      <c r="S22" s="132"/>
      <c r="U22" s="103">
        <f>IF(COUNTIF(V22:X22,"-")=COUNTA(V22:X22),"-",SUM(V22:X22))</f>
        <v>-802037239</v>
      </c>
      <c r="V22" s="103">
        <f>IF(AND(V14="-",COUNTIF(V19:V20,"-")=COUNTA(V19:V20),V21="-"),"-",SUM(V14,V19:V20,V21))</f>
        <v>-77397719</v>
      </c>
      <c r="W22" s="103">
        <f>IF(AND(W13="-",W14="-",COUNTIF(W19:W20,"-")=COUNTA(W19:W20),W21="-"),"-",SUM(W13,W14,W19:W20,W21))</f>
        <v>-724639520</v>
      </c>
      <c r="X22" s="103" t="s">
        <v>199</v>
      </c>
    </row>
    <row r="23" spans="1:24" ht="15.95" customHeight="1" thickBot="1" x14ac:dyDescent="0.2">
      <c r="A23" s="83" t="s">
        <v>242</v>
      </c>
      <c r="B23" s="91"/>
      <c r="C23" s="144" t="s">
        <v>243</v>
      </c>
      <c r="D23" s="145"/>
      <c r="E23" s="145"/>
      <c r="F23" s="145"/>
      <c r="G23" s="146"/>
      <c r="H23" s="146"/>
      <c r="I23" s="146"/>
      <c r="J23" s="147"/>
      <c r="K23" s="148">
        <v>48584</v>
      </c>
      <c r="L23" s="149"/>
      <c r="M23" s="148">
        <v>70492</v>
      </c>
      <c r="N23" s="150"/>
      <c r="O23" s="148">
        <v>-21907</v>
      </c>
      <c r="P23" s="151" t="s">
        <v>12</v>
      </c>
      <c r="Q23" s="152" t="s">
        <v>199</v>
      </c>
      <c r="R23" s="153"/>
      <c r="S23" s="132"/>
      <c r="U23" s="103">
        <f>IF(COUNTIF(V23:X23,"-")=COUNTA(V23:X23),"-",SUM(V23:X23))</f>
        <v>48584156830</v>
      </c>
      <c r="V23" s="103">
        <v>70491606253</v>
      </c>
      <c r="W23" s="103">
        <v>-21907449423</v>
      </c>
      <c r="X23" s="103" t="s">
        <v>199</v>
      </c>
    </row>
    <row r="24" spans="1:24" ht="6.75" customHeight="1" x14ac:dyDescent="0.15">
      <c r="B24" s="91"/>
      <c r="C24" s="154"/>
      <c r="D24" s="155"/>
      <c r="E24" s="155"/>
      <c r="F24" s="155"/>
      <c r="G24" s="155"/>
      <c r="H24" s="155"/>
      <c r="I24" s="155"/>
      <c r="J24" s="155"/>
      <c r="K24" s="91"/>
      <c r="L24" s="91"/>
      <c r="M24" s="91"/>
      <c r="N24" s="91"/>
      <c r="O24" s="91"/>
      <c r="P24" s="91"/>
      <c r="Q24" s="91"/>
      <c r="R24" s="19"/>
      <c r="S24" s="132"/>
    </row>
    <row r="25" spans="1:24" ht="15.6" customHeight="1" x14ac:dyDescent="0.15">
      <c r="B25" s="91"/>
      <c r="C25" s="156"/>
      <c r="D25" s="157" t="s">
        <v>143</v>
      </c>
      <c r="F25" s="158"/>
      <c r="G25" s="159"/>
      <c r="H25" s="158"/>
      <c r="I25" s="158"/>
      <c r="J25" s="156"/>
      <c r="K25" s="91"/>
      <c r="L25" s="91"/>
      <c r="M25" s="91"/>
      <c r="N25" s="91"/>
      <c r="O25" s="91"/>
      <c r="P25" s="91"/>
      <c r="Q25" s="91"/>
      <c r="R25" s="19"/>
      <c r="S25" s="132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0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opLeftCell="B1" zoomScale="85" zoomScaleNormal="85" workbookViewId="0"/>
  </sheetViews>
  <sheetFormatPr defaultRowHeight="13.5" x14ac:dyDescent="0.15"/>
  <cols>
    <col min="1" max="1" width="0" style="3" hidden="1" customWidth="1"/>
    <col min="2" max="2" width="0.75" style="5" customWidth="1"/>
    <col min="3" max="11" width="2.125" style="5" customWidth="1"/>
    <col min="12" max="12" width="13.25" style="5" customWidth="1"/>
    <col min="13" max="13" width="21.625" style="5" bestFit="1" customWidth="1"/>
    <col min="14" max="14" width="3" style="5" customWidth="1"/>
    <col min="15" max="15" width="0.75" style="53" customWidth="1"/>
    <col min="16" max="16" width="9" style="8"/>
    <col min="17" max="17" width="0" style="8" hidden="1" customWidth="1"/>
    <col min="18" max="16384" width="9" style="8"/>
  </cols>
  <sheetData>
    <row r="1" spans="1:17" s="53" customFormat="1" x14ac:dyDescent="0.15">
      <c r="A1" s="3"/>
      <c r="B1" s="160"/>
      <c r="C1" s="160"/>
      <c r="D1" s="52"/>
      <c r="E1" s="52"/>
      <c r="F1" s="52"/>
      <c r="G1" s="52"/>
      <c r="H1" s="52"/>
      <c r="I1" s="5"/>
      <c r="J1" s="5"/>
      <c r="K1" s="5"/>
      <c r="L1" s="5"/>
      <c r="M1" s="5"/>
      <c r="N1" s="5"/>
    </row>
    <row r="2" spans="1:17" s="53" customFormat="1" ht="24" x14ac:dyDescent="0.15">
      <c r="A2" s="3"/>
      <c r="B2" s="161"/>
      <c r="C2" s="310" t="s">
        <v>339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1:17" s="53" customFormat="1" ht="14.25" x14ac:dyDescent="0.15">
      <c r="A3" s="162"/>
      <c r="B3" s="163"/>
      <c r="C3" s="311" t="s">
        <v>358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7" s="53" customFormat="1" ht="14.25" x14ac:dyDescent="0.15">
      <c r="A4" s="162"/>
      <c r="B4" s="163"/>
      <c r="C4" s="311" t="s">
        <v>359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7" s="53" customFormat="1" ht="14.25" thickBot="1" x14ac:dyDescent="0.2">
      <c r="A5" s="162"/>
      <c r="B5" s="163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5" t="s">
        <v>1</v>
      </c>
    </row>
    <row r="6" spans="1:17" s="53" customFormat="1" x14ac:dyDescent="0.15">
      <c r="A6" s="162"/>
      <c r="B6" s="163"/>
      <c r="C6" s="312" t="s">
        <v>4</v>
      </c>
      <c r="D6" s="313"/>
      <c r="E6" s="313"/>
      <c r="F6" s="313"/>
      <c r="G6" s="313"/>
      <c r="H6" s="313"/>
      <c r="I6" s="313"/>
      <c r="J6" s="314"/>
      <c r="K6" s="314"/>
      <c r="L6" s="315"/>
      <c r="M6" s="319" t="s">
        <v>5</v>
      </c>
      <c r="N6" s="320"/>
    </row>
    <row r="7" spans="1:17" s="53" customFormat="1" ht="14.25" thickBot="1" x14ac:dyDescent="0.2">
      <c r="A7" s="162" t="s">
        <v>2</v>
      </c>
      <c r="B7" s="163"/>
      <c r="C7" s="316"/>
      <c r="D7" s="317"/>
      <c r="E7" s="317"/>
      <c r="F7" s="317"/>
      <c r="G7" s="317"/>
      <c r="H7" s="317"/>
      <c r="I7" s="317"/>
      <c r="J7" s="317"/>
      <c r="K7" s="317"/>
      <c r="L7" s="318"/>
      <c r="M7" s="321"/>
      <c r="N7" s="322"/>
    </row>
    <row r="8" spans="1:17" s="53" customFormat="1" x14ac:dyDescent="0.15">
      <c r="A8" s="166"/>
      <c r="B8" s="167"/>
      <c r="C8" s="168" t="s">
        <v>244</v>
      </c>
      <c r="D8" s="169"/>
      <c r="E8" s="169"/>
      <c r="F8" s="170"/>
      <c r="G8" s="170"/>
      <c r="H8" s="171"/>
      <c r="I8" s="170"/>
      <c r="J8" s="171"/>
      <c r="K8" s="171"/>
      <c r="L8" s="172"/>
      <c r="M8" s="173"/>
      <c r="N8" s="174"/>
    </row>
    <row r="9" spans="1:17" s="53" customFormat="1" x14ac:dyDescent="0.15">
      <c r="A9" s="3" t="s">
        <v>245</v>
      </c>
      <c r="B9" s="5"/>
      <c r="C9" s="175"/>
      <c r="D9" s="176" t="s">
        <v>246</v>
      </c>
      <c r="E9" s="176"/>
      <c r="F9" s="177"/>
      <c r="G9" s="177"/>
      <c r="H9" s="164"/>
      <c r="I9" s="177"/>
      <c r="J9" s="164"/>
      <c r="K9" s="164"/>
      <c r="L9" s="178"/>
      <c r="M9" s="179">
        <v>16060</v>
      </c>
      <c r="N9" s="180"/>
      <c r="Q9" s="53">
        <f>IF(AND(Q10="-",Q15="-"),"-",SUM(Q10,Q15))</f>
        <v>16060494387</v>
      </c>
    </row>
    <row r="10" spans="1:17" s="53" customFormat="1" x14ac:dyDescent="0.15">
      <c r="A10" s="3" t="s">
        <v>247</v>
      </c>
      <c r="B10" s="5"/>
      <c r="C10" s="175"/>
      <c r="D10" s="176"/>
      <c r="E10" s="176" t="s">
        <v>248</v>
      </c>
      <c r="F10" s="177"/>
      <c r="G10" s="177"/>
      <c r="H10" s="177"/>
      <c r="I10" s="177"/>
      <c r="J10" s="164"/>
      <c r="K10" s="164"/>
      <c r="L10" s="178"/>
      <c r="M10" s="179">
        <v>8459</v>
      </c>
      <c r="N10" s="180"/>
      <c r="Q10" s="53">
        <f>IF(COUNTIF(Q11:Q14,"-")=COUNTA(Q11:Q14),"-",SUM(Q11:Q14))</f>
        <v>8459480182</v>
      </c>
    </row>
    <row r="11" spans="1:17" s="53" customFormat="1" x14ac:dyDescent="0.15">
      <c r="A11" s="3" t="s">
        <v>249</v>
      </c>
      <c r="B11" s="5"/>
      <c r="C11" s="175"/>
      <c r="D11" s="176"/>
      <c r="E11" s="176"/>
      <c r="F11" s="177" t="s">
        <v>250</v>
      </c>
      <c r="G11" s="177"/>
      <c r="H11" s="177"/>
      <c r="I11" s="177"/>
      <c r="J11" s="164"/>
      <c r="K11" s="164"/>
      <c r="L11" s="178"/>
      <c r="M11" s="179">
        <v>3381</v>
      </c>
      <c r="N11" s="180"/>
      <c r="Q11" s="53">
        <v>3381072480</v>
      </c>
    </row>
    <row r="12" spans="1:17" s="53" customFormat="1" x14ac:dyDescent="0.15">
      <c r="A12" s="3" t="s">
        <v>251</v>
      </c>
      <c r="B12" s="5"/>
      <c r="C12" s="175"/>
      <c r="D12" s="176"/>
      <c r="E12" s="176"/>
      <c r="F12" s="177" t="s">
        <v>252</v>
      </c>
      <c r="G12" s="177"/>
      <c r="H12" s="177"/>
      <c r="I12" s="177"/>
      <c r="J12" s="164"/>
      <c r="K12" s="164"/>
      <c r="L12" s="178"/>
      <c r="M12" s="179">
        <v>4749</v>
      </c>
      <c r="N12" s="180"/>
      <c r="Q12" s="53">
        <v>4748802692</v>
      </c>
    </row>
    <row r="13" spans="1:17" s="53" customFormat="1" x14ac:dyDescent="0.15">
      <c r="A13" s="3" t="s">
        <v>253</v>
      </c>
      <c r="B13" s="5"/>
      <c r="C13" s="181"/>
      <c r="D13" s="164"/>
      <c r="E13" s="164"/>
      <c r="F13" s="164" t="s">
        <v>254</v>
      </c>
      <c r="G13" s="164"/>
      <c r="H13" s="164"/>
      <c r="I13" s="164"/>
      <c r="J13" s="164"/>
      <c r="K13" s="164"/>
      <c r="L13" s="178"/>
      <c r="M13" s="179">
        <v>183</v>
      </c>
      <c r="N13" s="180"/>
      <c r="Q13" s="53">
        <v>183322592</v>
      </c>
    </row>
    <row r="14" spans="1:17" s="53" customFormat="1" x14ac:dyDescent="0.15">
      <c r="A14" s="3" t="s">
        <v>255</v>
      </c>
      <c r="B14" s="5"/>
      <c r="C14" s="182"/>
      <c r="D14" s="183"/>
      <c r="E14" s="164"/>
      <c r="F14" s="183" t="s">
        <v>256</v>
      </c>
      <c r="G14" s="183"/>
      <c r="H14" s="183"/>
      <c r="I14" s="183"/>
      <c r="J14" s="164"/>
      <c r="K14" s="164"/>
      <c r="L14" s="178"/>
      <c r="M14" s="179">
        <v>146</v>
      </c>
      <c r="N14" s="180"/>
      <c r="Q14" s="53">
        <v>146282418</v>
      </c>
    </row>
    <row r="15" spans="1:17" s="53" customFormat="1" x14ac:dyDescent="0.15">
      <c r="A15" s="3" t="s">
        <v>257</v>
      </c>
      <c r="B15" s="5"/>
      <c r="C15" s="181"/>
      <c r="D15" s="183"/>
      <c r="E15" s="164" t="s">
        <v>258</v>
      </c>
      <c r="F15" s="183"/>
      <c r="G15" s="183"/>
      <c r="H15" s="183"/>
      <c r="I15" s="183"/>
      <c r="J15" s="164"/>
      <c r="K15" s="164"/>
      <c r="L15" s="178"/>
      <c r="M15" s="179">
        <v>7601</v>
      </c>
      <c r="N15" s="180"/>
      <c r="Q15" s="53">
        <f>IF(COUNTIF(Q16:Q19,"-")=COUNTA(Q16:Q19),"-",SUM(Q16:Q19))</f>
        <v>7601014205</v>
      </c>
    </row>
    <row r="16" spans="1:17" s="53" customFormat="1" x14ac:dyDescent="0.15">
      <c r="A16" s="3" t="s">
        <v>259</v>
      </c>
      <c r="B16" s="5"/>
      <c r="C16" s="181"/>
      <c r="D16" s="183"/>
      <c r="E16" s="183"/>
      <c r="F16" s="164" t="s">
        <v>260</v>
      </c>
      <c r="G16" s="183"/>
      <c r="H16" s="183"/>
      <c r="I16" s="183"/>
      <c r="J16" s="164"/>
      <c r="K16" s="164"/>
      <c r="L16" s="178"/>
      <c r="M16" s="179">
        <v>3823</v>
      </c>
      <c r="N16" s="180"/>
      <c r="Q16" s="53">
        <v>3822859555</v>
      </c>
    </row>
    <row r="17" spans="1:17" s="53" customFormat="1" x14ac:dyDescent="0.15">
      <c r="A17" s="3" t="s">
        <v>261</v>
      </c>
      <c r="B17" s="5"/>
      <c r="C17" s="181"/>
      <c r="D17" s="183"/>
      <c r="E17" s="183"/>
      <c r="F17" s="164" t="s">
        <v>262</v>
      </c>
      <c r="G17" s="183"/>
      <c r="H17" s="183"/>
      <c r="I17" s="183"/>
      <c r="J17" s="164"/>
      <c r="K17" s="164"/>
      <c r="L17" s="178"/>
      <c r="M17" s="179">
        <v>2364</v>
      </c>
      <c r="N17" s="180"/>
      <c r="Q17" s="53">
        <v>2364171472</v>
      </c>
    </row>
    <row r="18" spans="1:17" s="53" customFormat="1" x14ac:dyDescent="0.15">
      <c r="A18" s="3" t="s">
        <v>263</v>
      </c>
      <c r="B18" s="5"/>
      <c r="C18" s="181"/>
      <c r="D18" s="164"/>
      <c r="E18" s="183"/>
      <c r="F18" s="164" t="s">
        <v>264</v>
      </c>
      <c r="G18" s="183"/>
      <c r="H18" s="183"/>
      <c r="I18" s="183"/>
      <c r="J18" s="164"/>
      <c r="K18" s="164"/>
      <c r="L18" s="178"/>
      <c r="M18" s="179">
        <v>1402</v>
      </c>
      <c r="N18" s="180"/>
      <c r="Q18" s="53">
        <v>1402429294</v>
      </c>
    </row>
    <row r="19" spans="1:17" s="53" customFormat="1" x14ac:dyDescent="0.15">
      <c r="A19" s="3" t="s">
        <v>265</v>
      </c>
      <c r="B19" s="5"/>
      <c r="C19" s="181"/>
      <c r="D19" s="164"/>
      <c r="E19" s="184"/>
      <c r="F19" s="183" t="s">
        <v>256</v>
      </c>
      <c r="G19" s="164"/>
      <c r="H19" s="183"/>
      <c r="I19" s="183"/>
      <c r="J19" s="164"/>
      <c r="K19" s="164"/>
      <c r="L19" s="178"/>
      <c r="M19" s="179">
        <v>12</v>
      </c>
      <c r="N19" s="180"/>
      <c r="Q19" s="53">
        <v>11553884</v>
      </c>
    </row>
    <row r="20" spans="1:17" s="53" customFormat="1" x14ac:dyDescent="0.15">
      <c r="A20" s="3" t="s">
        <v>266</v>
      </c>
      <c r="B20" s="5"/>
      <c r="C20" s="181"/>
      <c r="D20" s="164" t="s">
        <v>267</v>
      </c>
      <c r="E20" s="184"/>
      <c r="F20" s="183"/>
      <c r="G20" s="183"/>
      <c r="H20" s="183"/>
      <c r="I20" s="183"/>
      <c r="J20" s="164"/>
      <c r="K20" s="164"/>
      <c r="L20" s="178"/>
      <c r="M20" s="179">
        <v>16359</v>
      </c>
      <c r="N20" s="180" t="s">
        <v>12</v>
      </c>
      <c r="Q20" s="53">
        <f>IF(COUNTIF(Q21:Q24,"-")=COUNTA(Q21:Q24),"-",SUM(Q21:Q24))</f>
        <v>16358940346</v>
      </c>
    </row>
    <row r="21" spans="1:17" s="53" customFormat="1" x14ac:dyDescent="0.15">
      <c r="A21" s="3" t="s">
        <v>268</v>
      </c>
      <c r="B21" s="5"/>
      <c r="C21" s="181"/>
      <c r="D21" s="164"/>
      <c r="E21" s="184" t="s">
        <v>269</v>
      </c>
      <c r="F21" s="183"/>
      <c r="G21" s="183"/>
      <c r="H21" s="183"/>
      <c r="I21" s="183"/>
      <c r="J21" s="164"/>
      <c r="K21" s="164"/>
      <c r="L21" s="178"/>
      <c r="M21" s="179">
        <v>11977</v>
      </c>
      <c r="N21" s="180"/>
      <c r="Q21" s="53">
        <v>11976526645</v>
      </c>
    </row>
    <row r="22" spans="1:17" s="53" customFormat="1" x14ac:dyDescent="0.15">
      <c r="A22" s="3" t="s">
        <v>270</v>
      </c>
      <c r="B22" s="5"/>
      <c r="C22" s="181"/>
      <c r="D22" s="164"/>
      <c r="E22" s="184" t="s">
        <v>271</v>
      </c>
      <c r="F22" s="183"/>
      <c r="G22" s="183"/>
      <c r="H22" s="183"/>
      <c r="I22" s="183"/>
      <c r="J22" s="164"/>
      <c r="K22" s="164"/>
      <c r="L22" s="178"/>
      <c r="M22" s="179">
        <v>3883</v>
      </c>
      <c r="N22" s="180"/>
      <c r="Q22" s="53">
        <v>3882958549</v>
      </c>
    </row>
    <row r="23" spans="1:17" s="53" customFormat="1" x14ac:dyDescent="0.15">
      <c r="A23" s="3" t="s">
        <v>272</v>
      </c>
      <c r="B23" s="5"/>
      <c r="C23" s="181"/>
      <c r="D23" s="164"/>
      <c r="E23" s="184" t="s">
        <v>273</v>
      </c>
      <c r="F23" s="183"/>
      <c r="G23" s="183"/>
      <c r="H23" s="183"/>
      <c r="I23" s="183"/>
      <c r="J23" s="164"/>
      <c r="K23" s="164"/>
      <c r="L23" s="178"/>
      <c r="M23" s="179">
        <v>184</v>
      </c>
      <c r="N23" s="180"/>
      <c r="Q23" s="53">
        <v>183765822</v>
      </c>
    </row>
    <row r="24" spans="1:17" s="53" customFormat="1" x14ac:dyDescent="0.15">
      <c r="A24" s="3" t="s">
        <v>274</v>
      </c>
      <c r="B24" s="5"/>
      <c r="C24" s="181"/>
      <c r="D24" s="164"/>
      <c r="E24" s="184" t="s">
        <v>275</v>
      </c>
      <c r="F24" s="183"/>
      <c r="G24" s="183"/>
      <c r="H24" s="183"/>
      <c r="I24" s="184"/>
      <c r="J24" s="164"/>
      <c r="K24" s="164"/>
      <c r="L24" s="178"/>
      <c r="M24" s="179">
        <v>316</v>
      </c>
      <c r="N24" s="180"/>
      <c r="Q24" s="53">
        <v>315689330</v>
      </c>
    </row>
    <row r="25" spans="1:17" s="53" customFormat="1" x14ac:dyDescent="0.15">
      <c r="A25" s="3" t="s">
        <v>276</v>
      </c>
      <c r="B25" s="5"/>
      <c r="C25" s="181"/>
      <c r="D25" s="164" t="s">
        <v>277</v>
      </c>
      <c r="E25" s="184"/>
      <c r="F25" s="183"/>
      <c r="G25" s="183"/>
      <c r="H25" s="183"/>
      <c r="I25" s="184"/>
      <c r="J25" s="164"/>
      <c r="K25" s="164"/>
      <c r="L25" s="178"/>
      <c r="M25" s="179">
        <v>34</v>
      </c>
      <c r="N25" s="180"/>
      <c r="Q25" s="53">
        <f>IF(COUNTIF(Q26:Q27,"-")=COUNTA(Q26:Q27),"-",SUM(Q26:Q27))</f>
        <v>33558755</v>
      </c>
    </row>
    <row r="26" spans="1:17" s="53" customFormat="1" x14ac:dyDescent="0.15">
      <c r="A26" s="3" t="s">
        <v>278</v>
      </c>
      <c r="B26" s="5"/>
      <c r="C26" s="181"/>
      <c r="D26" s="164"/>
      <c r="E26" s="184" t="s">
        <v>279</v>
      </c>
      <c r="F26" s="183"/>
      <c r="G26" s="183"/>
      <c r="H26" s="183"/>
      <c r="I26" s="183"/>
      <c r="J26" s="164"/>
      <c r="K26" s="164"/>
      <c r="L26" s="178"/>
      <c r="M26" s="179">
        <v>34</v>
      </c>
      <c r="N26" s="180"/>
      <c r="Q26" s="53">
        <v>33558755</v>
      </c>
    </row>
    <row r="27" spans="1:17" s="53" customFormat="1" x14ac:dyDescent="0.15">
      <c r="A27" s="3" t="s">
        <v>280</v>
      </c>
      <c r="B27" s="5"/>
      <c r="C27" s="181"/>
      <c r="D27" s="164"/>
      <c r="E27" s="184" t="s">
        <v>256</v>
      </c>
      <c r="F27" s="183"/>
      <c r="G27" s="183"/>
      <c r="H27" s="183"/>
      <c r="I27" s="183"/>
      <c r="J27" s="164"/>
      <c r="K27" s="164"/>
      <c r="L27" s="178"/>
      <c r="M27" s="179" t="s">
        <v>360</v>
      </c>
      <c r="N27" s="180"/>
      <c r="Q27" s="53" t="s">
        <v>199</v>
      </c>
    </row>
    <row r="28" spans="1:17" s="53" customFormat="1" x14ac:dyDescent="0.15">
      <c r="A28" s="3" t="s">
        <v>281</v>
      </c>
      <c r="B28" s="5"/>
      <c r="C28" s="181"/>
      <c r="D28" s="164" t="s">
        <v>282</v>
      </c>
      <c r="E28" s="184"/>
      <c r="F28" s="183"/>
      <c r="G28" s="183"/>
      <c r="H28" s="183"/>
      <c r="I28" s="183"/>
      <c r="J28" s="164"/>
      <c r="K28" s="164"/>
      <c r="L28" s="178"/>
      <c r="M28" s="179">
        <v>10</v>
      </c>
      <c r="N28" s="180"/>
      <c r="Q28" s="53">
        <v>10495000</v>
      </c>
    </row>
    <row r="29" spans="1:17" s="53" customFormat="1" x14ac:dyDescent="0.15">
      <c r="A29" s="3" t="s">
        <v>283</v>
      </c>
      <c r="B29" s="5"/>
      <c r="C29" s="185" t="s">
        <v>284</v>
      </c>
      <c r="D29" s="186"/>
      <c r="E29" s="187"/>
      <c r="F29" s="188"/>
      <c r="G29" s="188"/>
      <c r="H29" s="188"/>
      <c r="I29" s="188"/>
      <c r="J29" s="186"/>
      <c r="K29" s="186"/>
      <c r="L29" s="189"/>
      <c r="M29" s="190">
        <v>275</v>
      </c>
      <c r="N29" s="191"/>
      <c r="Q29" s="53">
        <f>IF(COUNTIF(Q9:Q28,"-")=COUNTA(Q9:Q28),"-",SUM(Q20,Q28)-SUM(Q9,Q25))</f>
        <v>275382204</v>
      </c>
    </row>
    <row r="30" spans="1:17" s="53" customFormat="1" x14ac:dyDescent="0.15">
      <c r="A30" s="3"/>
      <c r="B30" s="5"/>
      <c r="C30" s="181" t="s">
        <v>285</v>
      </c>
      <c r="D30" s="164"/>
      <c r="E30" s="184"/>
      <c r="F30" s="183"/>
      <c r="G30" s="183"/>
      <c r="H30" s="183"/>
      <c r="I30" s="184"/>
      <c r="J30" s="164"/>
      <c r="K30" s="164"/>
      <c r="L30" s="178"/>
      <c r="M30" s="192"/>
      <c r="N30" s="180"/>
    </row>
    <row r="31" spans="1:17" s="53" customFormat="1" x14ac:dyDescent="0.15">
      <c r="A31" s="3" t="s">
        <v>286</v>
      </c>
      <c r="B31" s="5"/>
      <c r="C31" s="181"/>
      <c r="D31" s="164" t="s">
        <v>287</v>
      </c>
      <c r="E31" s="184"/>
      <c r="F31" s="183"/>
      <c r="G31" s="183"/>
      <c r="H31" s="183"/>
      <c r="I31" s="183"/>
      <c r="J31" s="164"/>
      <c r="K31" s="164"/>
      <c r="L31" s="178"/>
      <c r="M31" s="179">
        <v>3903</v>
      </c>
      <c r="N31" s="180"/>
      <c r="Q31" s="53">
        <f>IF(COUNTIF(Q32:Q36,"-")=COUNTA(Q32:Q36),"-",SUM(Q32:Q36))</f>
        <v>3902935482</v>
      </c>
    </row>
    <row r="32" spans="1:17" s="53" customFormat="1" x14ac:dyDescent="0.15">
      <c r="A32" s="3" t="s">
        <v>288</v>
      </c>
      <c r="B32" s="5"/>
      <c r="C32" s="181"/>
      <c r="D32" s="164"/>
      <c r="E32" s="184" t="s">
        <v>289</v>
      </c>
      <c r="F32" s="183"/>
      <c r="G32" s="183"/>
      <c r="H32" s="183"/>
      <c r="I32" s="183"/>
      <c r="J32" s="164"/>
      <c r="K32" s="164"/>
      <c r="L32" s="178"/>
      <c r="M32" s="179">
        <v>3196</v>
      </c>
      <c r="N32" s="180"/>
      <c r="Q32" s="53">
        <v>3196182805</v>
      </c>
    </row>
    <row r="33" spans="1:17" s="53" customFormat="1" x14ac:dyDescent="0.15">
      <c r="A33" s="3" t="s">
        <v>290</v>
      </c>
      <c r="B33" s="5"/>
      <c r="C33" s="181"/>
      <c r="D33" s="164"/>
      <c r="E33" s="184" t="s">
        <v>291</v>
      </c>
      <c r="F33" s="183"/>
      <c r="G33" s="183"/>
      <c r="H33" s="183"/>
      <c r="I33" s="183"/>
      <c r="J33" s="164"/>
      <c r="K33" s="164"/>
      <c r="L33" s="178"/>
      <c r="M33" s="179">
        <v>445</v>
      </c>
      <c r="N33" s="180"/>
      <c r="Q33" s="53">
        <v>444752677</v>
      </c>
    </row>
    <row r="34" spans="1:17" s="53" customFormat="1" x14ac:dyDescent="0.15">
      <c r="A34" s="3" t="s">
        <v>292</v>
      </c>
      <c r="B34" s="5"/>
      <c r="C34" s="181"/>
      <c r="D34" s="164"/>
      <c r="E34" s="184" t="s">
        <v>293</v>
      </c>
      <c r="F34" s="183"/>
      <c r="G34" s="183"/>
      <c r="H34" s="183"/>
      <c r="I34" s="183"/>
      <c r="J34" s="164"/>
      <c r="K34" s="164"/>
      <c r="L34" s="178"/>
      <c r="M34" s="179" t="s">
        <v>360</v>
      </c>
      <c r="N34" s="180"/>
      <c r="Q34" s="53" t="s">
        <v>199</v>
      </c>
    </row>
    <row r="35" spans="1:17" s="53" customFormat="1" x14ac:dyDescent="0.15">
      <c r="A35" s="3" t="s">
        <v>294</v>
      </c>
      <c r="B35" s="5"/>
      <c r="C35" s="181"/>
      <c r="D35" s="164"/>
      <c r="E35" s="184" t="s">
        <v>295</v>
      </c>
      <c r="F35" s="183"/>
      <c r="G35" s="183"/>
      <c r="H35" s="183"/>
      <c r="I35" s="183"/>
      <c r="J35" s="164"/>
      <c r="K35" s="164"/>
      <c r="L35" s="178"/>
      <c r="M35" s="179">
        <v>262</v>
      </c>
      <c r="N35" s="180"/>
      <c r="Q35" s="53">
        <v>262000000</v>
      </c>
    </row>
    <row r="36" spans="1:17" s="53" customFormat="1" x14ac:dyDescent="0.15">
      <c r="A36" s="3" t="s">
        <v>296</v>
      </c>
      <c r="B36" s="5"/>
      <c r="C36" s="181"/>
      <c r="D36" s="164"/>
      <c r="E36" s="184" t="s">
        <v>256</v>
      </c>
      <c r="F36" s="183"/>
      <c r="G36" s="183"/>
      <c r="H36" s="183"/>
      <c r="I36" s="183"/>
      <c r="J36" s="164"/>
      <c r="K36" s="164"/>
      <c r="L36" s="178"/>
      <c r="M36" s="179" t="s">
        <v>360</v>
      </c>
      <c r="N36" s="180"/>
      <c r="Q36" s="53" t="s">
        <v>199</v>
      </c>
    </row>
    <row r="37" spans="1:17" s="53" customFormat="1" x14ac:dyDescent="0.15">
      <c r="A37" s="3" t="s">
        <v>297</v>
      </c>
      <c r="B37" s="5"/>
      <c r="C37" s="181"/>
      <c r="D37" s="164" t="s">
        <v>298</v>
      </c>
      <c r="E37" s="184"/>
      <c r="F37" s="183"/>
      <c r="G37" s="183"/>
      <c r="H37" s="183"/>
      <c r="I37" s="184"/>
      <c r="J37" s="164"/>
      <c r="K37" s="164"/>
      <c r="L37" s="178"/>
      <c r="M37" s="179">
        <v>3033</v>
      </c>
      <c r="N37" s="180"/>
      <c r="Q37" s="53">
        <f>IF(COUNTIF(Q38:Q42,"-")=COUNTA(Q38:Q42),"-",SUM(Q38:Q42))</f>
        <v>3032962756</v>
      </c>
    </row>
    <row r="38" spans="1:17" s="53" customFormat="1" x14ac:dyDescent="0.15">
      <c r="A38" s="3" t="s">
        <v>299</v>
      </c>
      <c r="B38" s="5"/>
      <c r="C38" s="181"/>
      <c r="D38" s="164"/>
      <c r="E38" s="184" t="s">
        <v>271</v>
      </c>
      <c r="F38" s="183"/>
      <c r="G38" s="183"/>
      <c r="H38" s="183"/>
      <c r="I38" s="184"/>
      <c r="J38" s="164"/>
      <c r="K38" s="164"/>
      <c r="L38" s="178"/>
      <c r="M38" s="179">
        <v>608</v>
      </c>
      <c r="N38" s="180"/>
      <c r="Q38" s="53">
        <v>607866306</v>
      </c>
    </row>
    <row r="39" spans="1:17" s="53" customFormat="1" x14ac:dyDescent="0.15">
      <c r="A39" s="3" t="s">
        <v>300</v>
      </c>
      <c r="B39" s="5"/>
      <c r="C39" s="181"/>
      <c r="D39" s="164"/>
      <c r="E39" s="184" t="s">
        <v>301</v>
      </c>
      <c r="F39" s="183"/>
      <c r="G39" s="183"/>
      <c r="H39" s="183"/>
      <c r="I39" s="184"/>
      <c r="J39" s="164"/>
      <c r="K39" s="164"/>
      <c r="L39" s="178"/>
      <c r="M39" s="179">
        <v>2153</v>
      </c>
      <c r="N39" s="180"/>
      <c r="Q39" s="53">
        <v>2153000000</v>
      </c>
    </row>
    <row r="40" spans="1:17" s="53" customFormat="1" x14ac:dyDescent="0.15">
      <c r="A40" s="3" t="s">
        <v>302</v>
      </c>
      <c r="B40" s="5"/>
      <c r="C40" s="181"/>
      <c r="D40" s="164"/>
      <c r="E40" s="184" t="s">
        <v>303</v>
      </c>
      <c r="F40" s="183"/>
      <c r="G40" s="164"/>
      <c r="H40" s="183"/>
      <c r="I40" s="183"/>
      <c r="J40" s="164"/>
      <c r="K40" s="164"/>
      <c r="L40" s="178"/>
      <c r="M40" s="179">
        <v>263</v>
      </c>
      <c r="N40" s="180"/>
      <c r="Q40" s="53">
        <v>263467329</v>
      </c>
    </row>
    <row r="41" spans="1:17" s="53" customFormat="1" x14ac:dyDescent="0.15">
      <c r="A41" s="3" t="s">
        <v>304</v>
      </c>
      <c r="B41" s="5"/>
      <c r="C41" s="181"/>
      <c r="D41" s="164"/>
      <c r="E41" s="184" t="s">
        <v>305</v>
      </c>
      <c r="F41" s="183"/>
      <c r="G41" s="164"/>
      <c r="H41" s="183"/>
      <c r="I41" s="183"/>
      <c r="J41" s="164"/>
      <c r="K41" s="164"/>
      <c r="L41" s="178"/>
      <c r="M41" s="179">
        <v>9</v>
      </c>
      <c r="N41" s="180"/>
      <c r="Q41" s="53">
        <v>8629121</v>
      </c>
    </row>
    <row r="42" spans="1:17" s="53" customFormat="1" x14ac:dyDescent="0.15">
      <c r="A42" s="3" t="s">
        <v>306</v>
      </c>
      <c r="B42" s="5"/>
      <c r="C42" s="181"/>
      <c r="D42" s="164"/>
      <c r="E42" s="184" t="s">
        <v>275</v>
      </c>
      <c r="F42" s="183"/>
      <c r="G42" s="183"/>
      <c r="H42" s="183"/>
      <c r="I42" s="183"/>
      <c r="J42" s="164"/>
      <c r="K42" s="164"/>
      <c r="L42" s="178"/>
      <c r="M42" s="179" t="s">
        <v>360</v>
      </c>
      <c r="N42" s="180"/>
      <c r="Q42" s="53" t="s">
        <v>199</v>
      </c>
    </row>
    <row r="43" spans="1:17" s="53" customFormat="1" x14ac:dyDescent="0.15">
      <c r="A43" s="3" t="s">
        <v>307</v>
      </c>
      <c r="B43" s="5"/>
      <c r="C43" s="185" t="s">
        <v>308</v>
      </c>
      <c r="D43" s="186"/>
      <c r="E43" s="187"/>
      <c r="F43" s="188"/>
      <c r="G43" s="188"/>
      <c r="H43" s="188"/>
      <c r="I43" s="188"/>
      <c r="J43" s="186"/>
      <c r="K43" s="186"/>
      <c r="L43" s="189"/>
      <c r="M43" s="190">
        <v>-870</v>
      </c>
      <c r="N43" s="191"/>
      <c r="Q43" s="53">
        <f>IF(AND(Q31="-",Q37="-"),"-",SUM(Q37)-SUM(Q31))</f>
        <v>-869972726</v>
      </c>
    </row>
    <row r="44" spans="1:17" s="53" customFormat="1" x14ac:dyDescent="0.15">
      <c r="A44" s="3"/>
      <c r="B44" s="5"/>
      <c r="C44" s="181" t="s">
        <v>309</v>
      </c>
      <c r="D44" s="164"/>
      <c r="E44" s="184"/>
      <c r="F44" s="183"/>
      <c r="G44" s="183"/>
      <c r="H44" s="183"/>
      <c r="I44" s="183"/>
      <c r="J44" s="164"/>
      <c r="K44" s="164"/>
      <c r="L44" s="178"/>
      <c r="M44" s="192"/>
      <c r="N44" s="180"/>
    </row>
    <row r="45" spans="1:17" s="53" customFormat="1" x14ac:dyDescent="0.15">
      <c r="A45" s="3" t="s">
        <v>310</v>
      </c>
      <c r="B45" s="5"/>
      <c r="C45" s="181"/>
      <c r="D45" s="164" t="s">
        <v>311</v>
      </c>
      <c r="E45" s="184"/>
      <c r="F45" s="183"/>
      <c r="G45" s="183"/>
      <c r="H45" s="183"/>
      <c r="I45" s="183"/>
      <c r="J45" s="164"/>
      <c r="K45" s="164"/>
      <c r="L45" s="178"/>
      <c r="M45" s="179">
        <v>1347</v>
      </c>
      <c r="N45" s="180"/>
      <c r="Q45" s="53">
        <f>IF(COUNTIF(Q46:Q47,"-")=COUNTA(Q46:Q47),"-",SUM(Q46:Q47))</f>
        <v>1346867466</v>
      </c>
    </row>
    <row r="46" spans="1:17" s="53" customFormat="1" x14ac:dyDescent="0.15">
      <c r="A46" s="3" t="s">
        <v>312</v>
      </c>
      <c r="B46" s="5"/>
      <c r="C46" s="181"/>
      <c r="D46" s="164"/>
      <c r="E46" s="184" t="s">
        <v>313</v>
      </c>
      <c r="F46" s="183"/>
      <c r="G46" s="183"/>
      <c r="H46" s="183"/>
      <c r="I46" s="183"/>
      <c r="J46" s="164"/>
      <c r="K46" s="164"/>
      <c r="L46" s="178"/>
      <c r="M46" s="179">
        <v>1347</v>
      </c>
      <c r="N46" s="180"/>
      <c r="Q46" s="53">
        <v>1346867466</v>
      </c>
    </row>
    <row r="47" spans="1:17" s="53" customFormat="1" x14ac:dyDescent="0.15">
      <c r="A47" s="3" t="s">
        <v>314</v>
      </c>
      <c r="B47" s="5"/>
      <c r="C47" s="181"/>
      <c r="D47" s="164"/>
      <c r="E47" s="184" t="s">
        <v>256</v>
      </c>
      <c r="F47" s="183"/>
      <c r="G47" s="183"/>
      <c r="H47" s="183"/>
      <c r="I47" s="183"/>
      <c r="J47" s="164"/>
      <c r="K47" s="164"/>
      <c r="L47" s="178"/>
      <c r="M47" s="179" t="s">
        <v>360</v>
      </c>
      <c r="N47" s="180"/>
      <c r="Q47" s="53" t="s">
        <v>199</v>
      </c>
    </row>
    <row r="48" spans="1:17" s="53" customFormat="1" x14ac:dyDescent="0.15">
      <c r="A48" s="3" t="s">
        <v>315</v>
      </c>
      <c r="B48" s="5"/>
      <c r="C48" s="181"/>
      <c r="D48" s="164" t="s">
        <v>316</v>
      </c>
      <c r="E48" s="184"/>
      <c r="F48" s="183"/>
      <c r="G48" s="183"/>
      <c r="H48" s="183"/>
      <c r="I48" s="183"/>
      <c r="J48" s="164"/>
      <c r="K48" s="164"/>
      <c r="L48" s="178"/>
      <c r="M48" s="179">
        <v>1850</v>
      </c>
      <c r="N48" s="180"/>
      <c r="Q48" s="53">
        <f>IF(COUNTIF(Q49:Q50,"-")=COUNTA(Q49:Q50),"-",SUM(Q49:Q50))</f>
        <v>1849700000</v>
      </c>
    </row>
    <row r="49" spans="1:17" s="53" customFormat="1" x14ac:dyDescent="0.15">
      <c r="A49" s="3" t="s">
        <v>317</v>
      </c>
      <c r="B49" s="5"/>
      <c r="C49" s="181"/>
      <c r="D49" s="164"/>
      <c r="E49" s="184" t="s">
        <v>318</v>
      </c>
      <c r="F49" s="183"/>
      <c r="G49" s="183"/>
      <c r="H49" s="183"/>
      <c r="I49" s="177"/>
      <c r="J49" s="164"/>
      <c r="K49" s="164"/>
      <c r="L49" s="178"/>
      <c r="M49" s="179">
        <v>1850</v>
      </c>
      <c r="N49" s="180"/>
      <c r="Q49" s="53">
        <v>1849700000</v>
      </c>
    </row>
    <row r="50" spans="1:17" s="53" customFormat="1" x14ac:dyDescent="0.15">
      <c r="A50" s="3" t="s">
        <v>319</v>
      </c>
      <c r="B50" s="5"/>
      <c r="C50" s="181"/>
      <c r="D50" s="164"/>
      <c r="E50" s="184" t="s">
        <v>275</v>
      </c>
      <c r="F50" s="183"/>
      <c r="G50" s="183"/>
      <c r="H50" s="183"/>
      <c r="I50" s="194"/>
      <c r="J50" s="164"/>
      <c r="K50" s="164"/>
      <c r="L50" s="178"/>
      <c r="M50" s="179" t="s">
        <v>360</v>
      </c>
      <c r="N50" s="180"/>
      <c r="Q50" s="53" t="s">
        <v>199</v>
      </c>
    </row>
    <row r="51" spans="1:17" s="53" customFormat="1" x14ac:dyDescent="0.15">
      <c r="A51" s="3" t="s">
        <v>320</v>
      </c>
      <c r="B51" s="5"/>
      <c r="C51" s="185" t="s">
        <v>321</v>
      </c>
      <c r="D51" s="186"/>
      <c r="E51" s="187"/>
      <c r="F51" s="188"/>
      <c r="G51" s="188"/>
      <c r="H51" s="188"/>
      <c r="I51" s="193"/>
      <c r="J51" s="186"/>
      <c r="K51" s="186"/>
      <c r="L51" s="189"/>
      <c r="M51" s="190">
        <v>503</v>
      </c>
      <c r="N51" s="191"/>
      <c r="Q51" s="53">
        <f>IF(AND(Q45="-",Q48="-"),"-",SUM(Q48)-SUM(Q45))</f>
        <v>502832534</v>
      </c>
    </row>
    <row r="52" spans="1:17" s="53" customFormat="1" x14ac:dyDescent="0.15">
      <c r="A52" s="3" t="s">
        <v>322</v>
      </c>
      <c r="B52" s="5"/>
      <c r="C52" s="323" t="s">
        <v>323</v>
      </c>
      <c r="D52" s="324"/>
      <c r="E52" s="324"/>
      <c r="F52" s="324"/>
      <c r="G52" s="324"/>
      <c r="H52" s="324"/>
      <c r="I52" s="324"/>
      <c r="J52" s="324"/>
      <c r="K52" s="324"/>
      <c r="L52" s="325"/>
      <c r="M52" s="190">
        <v>-92</v>
      </c>
      <c r="N52" s="191"/>
      <c r="Q52" s="53">
        <f>IF(AND(Q29="-",Q43="-",Q51="-"),"-",SUM(Q29,Q43,Q51))</f>
        <v>-91757988</v>
      </c>
    </row>
    <row r="53" spans="1:17" s="53" customFormat="1" ht="14.25" thickBot="1" x14ac:dyDescent="0.2">
      <c r="A53" s="3" t="s">
        <v>324</v>
      </c>
      <c r="B53" s="5"/>
      <c r="C53" s="301" t="s">
        <v>325</v>
      </c>
      <c r="D53" s="302"/>
      <c r="E53" s="302"/>
      <c r="F53" s="302"/>
      <c r="G53" s="302"/>
      <c r="H53" s="302"/>
      <c r="I53" s="302"/>
      <c r="J53" s="302"/>
      <c r="K53" s="302"/>
      <c r="L53" s="303"/>
      <c r="M53" s="190">
        <v>959</v>
      </c>
      <c r="N53" s="191"/>
      <c r="Q53" s="53">
        <v>959402946</v>
      </c>
    </row>
    <row r="54" spans="1:17" s="53" customFormat="1" ht="14.25" hidden="1" thickBot="1" x14ac:dyDescent="0.2">
      <c r="A54" s="3">
        <v>4435000</v>
      </c>
      <c r="B54" s="5"/>
      <c r="C54" s="304" t="s">
        <v>326</v>
      </c>
      <c r="D54" s="305"/>
      <c r="E54" s="305"/>
      <c r="F54" s="305"/>
      <c r="G54" s="305"/>
      <c r="H54" s="305"/>
      <c r="I54" s="305"/>
      <c r="J54" s="305"/>
      <c r="K54" s="305"/>
      <c r="L54" s="306"/>
      <c r="M54" s="195" t="s">
        <v>360</v>
      </c>
      <c r="N54" s="191"/>
      <c r="Q54" s="53" t="s">
        <v>360</v>
      </c>
    </row>
    <row r="55" spans="1:17" s="53" customFormat="1" ht="14.25" thickBot="1" x14ac:dyDescent="0.2">
      <c r="A55" s="3" t="s">
        <v>327</v>
      </c>
      <c r="B55" s="5"/>
      <c r="C55" s="307" t="s">
        <v>328</v>
      </c>
      <c r="D55" s="308"/>
      <c r="E55" s="308"/>
      <c r="F55" s="308"/>
      <c r="G55" s="308"/>
      <c r="H55" s="308"/>
      <c r="I55" s="308"/>
      <c r="J55" s="308"/>
      <c r="K55" s="308"/>
      <c r="L55" s="309"/>
      <c r="M55" s="196">
        <v>868</v>
      </c>
      <c r="N55" s="197" t="s">
        <v>12</v>
      </c>
      <c r="Q55" s="53">
        <f>IF(COUNTIF(Q52:Q54,"-")=COUNTA(Q52:Q54),"-",SUM(Q52:Q54))</f>
        <v>867644958</v>
      </c>
    </row>
    <row r="56" spans="1:17" s="53" customFormat="1" ht="14.25" thickBot="1" x14ac:dyDescent="0.2">
      <c r="A56" s="3"/>
      <c r="B56" s="5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9"/>
      <c r="N56" s="200"/>
    </row>
    <row r="57" spans="1:17" s="53" customFormat="1" x14ac:dyDescent="0.15">
      <c r="A57" s="3" t="s">
        <v>329</v>
      </c>
      <c r="B57" s="5"/>
      <c r="C57" s="201" t="s">
        <v>330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3">
        <v>111</v>
      </c>
      <c r="N57" s="204"/>
      <c r="Q57" s="53">
        <v>110612632</v>
      </c>
    </row>
    <row r="58" spans="1:17" s="53" customFormat="1" x14ac:dyDescent="0.15">
      <c r="A58" s="3" t="s">
        <v>331</v>
      </c>
      <c r="B58" s="5"/>
      <c r="C58" s="205" t="s">
        <v>332</v>
      </c>
      <c r="D58" s="206"/>
      <c r="E58" s="206"/>
      <c r="F58" s="206"/>
      <c r="G58" s="206"/>
      <c r="H58" s="206"/>
      <c r="I58" s="206"/>
      <c r="J58" s="206"/>
      <c r="K58" s="206"/>
      <c r="L58" s="206"/>
      <c r="M58" s="190">
        <v>122</v>
      </c>
      <c r="N58" s="191"/>
      <c r="Q58" s="53">
        <v>122159148</v>
      </c>
    </row>
    <row r="59" spans="1:17" s="53" customFormat="1" ht="14.25" thickBot="1" x14ac:dyDescent="0.2">
      <c r="A59" s="3" t="s">
        <v>333</v>
      </c>
      <c r="B59" s="5"/>
      <c r="C59" s="207" t="s">
        <v>334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9">
        <v>233</v>
      </c>
      <c r="N59" s="210"/>
      <c r="Q59" s="53">
        <f>IF(COUNTIF(Q57:Q58,"-")=COUNTA(Q57:Q58),"-",SUM(Q57:Q58))</f>
        <v>232771780</v>
      </c>
    </row>
    <row r="60" spans="1:17" s="53" customFormat="1" ht="14.25" thickBot="1" x14ac:dyDescent="0.2">
      <c r="A60" s="3" t="s">
        <v>335</v>
      </c>
      <c r="B60" s="5"/>
      <c r="C60" s="211" t="s">
        <v>336</v>
      </c>
      <c r="D60" s="212"/>
      <c r="E60" s="213"/>
      <c r="F60" s="214"/>
      <c r="G60" s="214"/>
      <c r="H60" s="214"/>
      <c r="I60" s="214"/>
      <c r="J60" s="212"/>
      <c r="K60" s="212"/>
      <c r="L60" s="212"/>
      <c r="M60" s="196">
        <v>1100</v>
      </c>
      <c r="N60" s="197" t="s">
        <v>12</v>
      </c>
      <c r="Q60" s="53">
        <f>IF(AND(Q55="-",Q59="-"),"-",SUM(Q55,Q59))</f>
        <v>1100416738</v>
      </c>
    </row>
    <row r="61" spans="1:17" s="53" customFormat="1" ht="6.75" customHeight="1" x14ac:dyDescent="0.15">
      <c r="A61" s="3"/>
      <c r="B61" s="5"/>
      <c r="C61" s="163"/>
      <c r="D61" s="163"/>
      <c r="E61" s="215"/>
      <c r="F61" s="216"/>
      <c r="G61" s="216"/>
      <c r="H61" s="216"/>
      <c r="I61" s="217"/>
      <c r="J61" s="218"/>
      <c r="K61" s="218"/>
      <c r="L61" s="218"/>
      <c r="M61" s="5"/>
      <c r="N61" s="5"/>
    </row>
    <row r="62" spans="1:17" s="53" customFormat="1" x14ac:dyDescent="0.15">
      <c r="A62" s="3"/>
      <c r="B62" s="5"/>
      <c r="C62" s="163"/>
      <c r="D62" s="219" t="s">
        <v>143</v>
      </c>
      <c r="E62" s="215"/>
      <c r="F62" s="216"/>
      <c r="G62" s="216"/>
      <c r="H62" s="216"/>
      <c r="I62" s="220"/>
      <c r="J62" s="218"/>
      <c r="K62" s="218"/>
      <c r="L62" s="218"/>
      <c r="M62" s="5"/>
      <c r="N62" s="5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0"/>
  <pageMargins left="0.7" right="0.7" top="0.39370078740157477" bottom="0.39370078740157477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3"/>
  <sheetViews>
    <sheetView showGridLines="0" topLeftCell="C1" zoomScale="85" zoomScaleNormal="85" zoomScaleSheetLayoutView="85" workbookViewId="0">
      <selection activeCell="AF26" sqref="AF26"/>
    </sheetView>
  </sheetViews>
  <sheetFormatPr defaultRowHeight="12.75" x14ac:dyDescent="0.15"/>
  <cols>
    <col min="1" max="2" width="0" style="1" hidden="1" customWidth="1"/>
    <col min="3" max="3" width="0.625" style="2" customWidth="1"/>
    <col min="4" max="14" width="2.125" style="2" customWidth="1"/>
    <col min="15" max="15" width="6" style="2" customWidth="1"/>
    <col min="16" max="16" width="22.375" style="2" customWidth="1"/>
    <col min="17" max="17" width="3.375" style="2" bestFit="1" customWidth="1"/>
    <col min="18" max="19" width="2.125" style="2" customWidth="1"/>
    <col min="20" max="24" width="3.875" style="2" customWidth="1"/>
    <col min="25" max="25" width="3.125" style="2" customWidth="1"/>
    <col min="26" max="26" width="24.125" style="2" bestFit="1" customWidth="1"/>
    <col min="27" max="27" width="3.125" style="2" customWidth="1"/>
    <col min="28" max="28" width="0.625" style="2" customWidth="1"/>
    <col min="29" max="29" width="9" style="2"/>
    <col min="30" max="31" width="0" style="2" hidden="1" customWidth="1"/>
    <col min="32" max="16384" width="9" style="2"/>
  </cols>
  <sheetData>
    <row r="1" spans="1:31" s="8" customFormat="1" ht="13.5" x14ac:dyDescent="0.15">
      <c r="A1" s="3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31" ht="23.25" customHeight="1" x14ac:dyDescent="0.25">
      <c r="C2" s="9"/>
      <c r="D2" s="257" t="s">
        <v>340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31" ht="21" customHeight="1" x14ac:dyDescent="0.15">
      <c r="D3" s="258" t="s">
        <v>0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1</v>
      </c>
      <c r="AB4" s="13"/>
    </row>
    <row r="5" spans="1:31" s="16" customFormat="1" ht="14.25" customHeight="1" thickBot="1" x14ac:dyDescent="0.2">
      <c r="A5" s="15" t="s">
        <v>2</v>
      </c>
      <c r="B5" s="15" t="s">
        <v>3</v>
      </c>
      <c r="D5" s="254" t="s">
        <v>4</v>
      </c>
      <c r="E5" s="255"/>
      <c r="F5" s="255"/>
      <c r="G5" s="255"/>
      <c r="H5" s="255"/>
      <c r="I5" s="255"/>
      <c r="J5" s="255"/>
      <c r="K5" s="259"/>
      <c r="L5" s="259"/>
      <c r="M5" s="259"/>
      <c r="N5" s="259"/>
      <c r="O5" s="259"/>
      <c r="P5" s="260" t="s">
        <v>5</v>
      </c>
      <c r="Q5" s="261"/>
      <c r="R5" s="255" t="s">
        <v>4</v>
      </c>
      <c r="S5" s="255"/>
      <c r="T5" s="255"/>
      <c r="U5" s="255"/>
      <c r="V5" s="255"/>
      <c r="W5" s="255"/>
      <c r="X5" s="255"/>
      <c r="Y5" s="255"/>
      <c r="Z5" s="260" t="s">
        <v>5</v>
      </c>
      <c r="AA5" s="261"/>
    </row>
    <row r="6" spans="1:31" ht="14.65" customHeight="1" x14ac:dyDescent="0.15">
      <c r="D6" s="17" t="s">
        <v>6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2"/>
      <c r="Q6" s="23"/>
      <c r="R6" s="19" t="s">
        <v>7</v>
      </c>
      <c r="S6" s="19"/>
      <c r="T6" s="19"/>
      <c r="U6" s="19"/>
      <c r="V6" s="19"/>
      <c r="W6" s="19"/>
      <c r="X6" s="19"/>
      <c r="Y6" s="18"/>
      <c r="Z6" s="22"/>
      <c r="AA6" s="221"/>
      <c r="AB6" s="222"/>
    </row>
    <row r="7" spans="1:31" ht="14.65" customHeight="1" x14ac:dyDescent="0.15">
      <c r="A7" s="1" t="s">
        <v>8</v>
      </c>
      <c r="B7" s="1" t="s">
        <v>9</v>
      </c>
      <c r="D7" s="25"/>
      <c r="E7" s="19" t="s">
        <v>10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6">
        <v>102214</v>
      </c>
      <c r="Q7" s="27" t="s">
        <v>12</v>
      </c>
      <c r="R7" s="19"/>
      <c r="S7" s="19" t="s">
        <v>11</v>
      </c>
      <c r="T7" s="19"/>
      <c r="U7" s="19"/>
      <c r="V7" s="19"/>
      <c r="W7" s="19"/>
      <c r="X7" s="19"/>
      <c r="Y7" s="18"/>
      <c r="Z7" s="26">
        <v>45318</v>
      </c>
      <c r="AA7" s="223"/>
      <c r="AB7" s="222"/>
      <c r="AD7" s="2">
        <f>IF(AND(AD8="-",AD36="-",AD39="-"),"-",SUM(AD8,AD36,AD39))</f>
        <v>102214087435</v>
      </c>
      <c r="AE7" s="2">
        <f>IF(COUNTIF(AE8:AE12,"-")=COUNTA(AE8:AE12),"-",SUM(AE8:AE12))</f>
        <v>45318150950</v>
      </c>
    </row>
    <row r="8" spans="1:31" ht="14.65" customHeight="1" x14ac:dyDescent="0.15">
      <c r="A8" s="1" t="s">
        <v>13</v>
      </c>
      <c r="B8" s="1" t="s">
        <v>14</v>
      </c>
      <c r="D8" s="25"/>
      <c r="E8" s="19"/>
      <c r="F8" s="19" t="s">
        <v>15</v>
      </c>
      <c r="G8" s="19"/>
      <c r="H8" s="19"/>
      <c r="I8" s="19"/>
      <c r="J8" s="19"/>
      <c r="K8" s="18"/>
      <c r="L8" s="18"/>
      <c r="M8" s="18"/>
      <c r="N8" s="18"/>
      <c r="O8" s="18"/>
      <c r="P8" s="26">
        <v>97467</v>
      </c>
      <c r="Q8" s="27" t="s">
        <v>12</v>
      </c>
      <c r="R8" s="19"/>
      <c r="S8" s="19"/>
      <c r="T8" s="19" t="s">
        <v>362</v>
      </c>
      <c r="U8" s="19"/>
      <c r="V8" s="19"/>
      <c r="W8" s="19"/>
      <c r="X8" s="19"/>
      <c r="Y8" s="18"/>
      <c r="Z8" s="26">
        <v>29817</v>
      </c>
      <c r="AA8" s="223"/>
      <c r="AB8" s="222"/>
      <c r="AD8" s="2">
        <f>IF(AND(AD9="-",AD25="-",COUNTIF(AD34:AD35,"-")=COUNTA(AD34:AD35)),"-",SUM(AD9,AD25,AD34:AD35))</f>
        <v>97467132761</v>
      </c>
      <c r="AE8" s="2">
        <v>29816846591</v>
      </c>
    </row>
    <row r="9" spans="1:31" ht="14.65" customHeight="1" x14ac:dyDescent="0.15">
      <c r="A9" s="1" t="s">
        <v>17</v>
      </c>
      <c r="B9" s="1" t="s">
        <v>18</v>
      </c>
      <c r="D9" s="25"/>
      <c r="E9" s="19"/>
      <c r="F9" s="19"/>
      <c r="G9" s="19" t="s">
        <v>19</v>
      </c>
      <c r="H9" s="19"/>
      <c r="I9" s="19"/>
      <c r="J9" s="19"/>
      <c r="K9" s="18"/>
      <c r="L9" s="18"/>
      <c r="M9" s="18"/>
      <c r="N9" s="18"/>
      <c r="O9" s="18"/>
      <c r="P9" s="26">
        <v>39333</v>
      </c>
      <c r="Q9" s="27" t="s">
        <v>12</v>
      </c>
      <c r="R9" s="19"/>
      <c r="S9" s="19"/>
      <c r="T9" s="19" t="s">
        <v>20</v>
      </c>
      <c r="U9" s="19"/>
      <c r="V9" s="19"/>
      <c r="W9" s="19"/>
      <c r="X9" s="19"/>
      <c r="Y9" s="18"/>
      <c r="Z9" s="242" t="s">
        <v>365</v>
      </c>
      <c r="AA9" s="223"/>
      <c r="AB9" s="222"/>
      <c r="AD9" s="2">
        <f>IF(COUNTIF(AD10:AD24,"-")=COUNTA(AD10:AD24),"-",SUM(AD10:AD24))</f>
        <v>39333346183</v>
      </c>
      <c r="AE9" s="2">
        <v>0</v>
      </c>
    </row>
    <row r="10" spans="1:31" ht="14.65" customHeight="1" x14ac:dyDescent="0.15">
      <c r="A10" s="1" t="s">
        <v>21</v>
      </c>
      <c r="B10" s="1" t="s">
        <v>22</v>
      </c>
      <c r="D10" s="25"/>
      <c r="E10" s="19"/>
      <c r="F10" s="19"/>
      <c r="G10" s="19"/>
      <c r="H10" s="19" t="s">
        <v>23</v>
      </c>
      <c r="I10" s="19"/>
      <c r="J10" s="19"/>
      <c r="K10" s="18"/>
      <c r="L10" s="18"/>
      <c r="M10" s="18"/>
      <c r="N10" s="18"/>
      <c r="O10" s="18"/>
      <c r="P10" s="26">
        <v>16274</v>
      </c>
      <c r="Q10" s="27"/>
      <c r="R10" s="19"/>
      <c r="S10" s="19"/>
      <c r="T10" s="19" t="s">
        <v>24</v>
      </c>
      <c r="U10" s="19"/>
      <c r="V10" s="19"/>
      <c r="W10" s="19"/>
      <c r="X10" s="19"/>
      <c r="Y10" s="18"/>
      <c r="Z10" s="26">
        <v>2675</v>
      </c>
      <c r="AA10" s="223"/>
      <c r="AB10" s="222"/>
      <c r="AD10" s="2">
        <v>16273534212</v>
      </c>
      <c r="AE10" s="2">
        <v>2675465737</v>
      </c>
    </row>
    <row r="11" spans="1:31" ht="14.65" customHeight="1" x14ac:dyDescent="0.15">
      <c r="A11" s="1" t="s">
        <v>25</v>
      </c>
      <c r="B11" s="1" t="s">
        <v>26</v>
      </c>
      <c r="D11" s="25"/>
      <c r="E11" s="19"/>
      <c r="F11" s="19"/>
      <c r="G11" s="19"/>
      <c r="H11" s="19" t="s">
        <v>27</v>
      </c>
      <c r="I11" s="19"/>
      <c r="J11" s="19"/>
      <c r="K11" s="18"/>
      <c r="L11" s="18"/>
      <c r="M11" s="18"/>
      <c r="N11" s="18"/>
      <c r="O11" s="18"/>
      <c r="P11" s="26">
        <v>1481</v>
      </c>
      <c r="Q11" s="27"/>
      <c r="R11" s="19"/>
      <c r="S11" s="19"/>
      <c r="T11" s="19" t="s">
        <v>28</v>
      </c>
      <c r="U11" s="19"/>
      <c r="V11" s="19"/>
      <c r="W11" s="19"/>
      <c r="X11" s="19"/>
      <c r="Y11" s="18"/>
      <c r="Z11" s="242" t="s">
        <v>365</v>
      </c>
      <c r="AA11" s="223"/>
      <c r="AB11" s="222"/>
      <c r="AD11" s="2">
        <v>1481103483</v>
      </c>
      <c r="AE11" s="2">
        <v>0</v>
      </c>
    </row>
    <row r="12" spans="1:31" ht="14.65" customHeight="1" x14ac:dyDescent="0.15">
      <c r="A12" s="1" t="s">
        <v>29</v>
      </c>
      <c r="B12" s="1" t="s">
        <v>30</v>
      </c>
      <c r="D12" s="25"/>
      <c r="E12" s="19"/>
      <c r="F12" s="19"/>
      <c r="G12" s="19"/>
      <c r="H12" s="19" t="s">
        <v>31</v>
      </c>
      <c r="I12" s="19"/>
      <c r="J12" s="19"/>
      <c r="K12" s="18"/>
      <c r="L12" s="18"/>
      <c r="M12" s="18"/>
      <c r="N12" s="18"/>
      <c r="O12" s="18"/>
      <c r="P12" s="26">
        <v>38947</v>
      </c>
      <c r="Q12" s="27"/>
      <c r="R12" s="19"/>
      <c r="S12" s="19"/>
      <c r="T12" s="19" t="s">
        <v>32</v>
      </c>
      <c r="U12" s="19"/>
      <c r="V12" s="19"/>
      <c r="W12" s="19"/>
      <c r="X12" s="19"/>
      <c r="Y12" s="18"/>
      <c r="Z12" s="26">
        <v>12826</v>
      </c>
      <c r="AA12" s="223"/>
      <c r="AB12" s="222"/>
      <c r="AD12" s="2">
        <v>38946638012</v>
      </c>
      <c r="AE12" s="2">
        <v>12825838622</v>
      </c>
    </row>
    <row r="13" spans="1:31" ht="14.65" customHeight="1" x14ac:dyDescent="0.15">
      <c r="A13" s="1" t="s">
        <v>33</v>
      </c>
      <c r="B13" s="1" t="s">
        <v>34</v>
      </c>
      <c r="D13" s="25"/>
      <c r="E13" s="19"/>
      <c r="F13" s="19"/>
      <c r="G13" s="19"/>
      <c r="H13" s="19" t="s">
        <v>35</v>
      </c>
      <c r="I13" s="19"/>
      <c r="J13" s="19"/>
      <c r="K13" s="18"/>
      <c r="L13" s="18"/>
      <c r="M13" s="18"/>
      <c r="N13" s="18"/>
      <c r="O13" s="18"/>
      <c r="P13" s="26">
        <v>-18679</v>
      </c>
      <c r="Q13" s="27"/>
      <c r="R13" s="19"/>
      <c r="S13" s="19" t="s">
        <v>36</v>
      </c>
      <c r="T13" s="19"/>
      <c r="U13" s="19"/>
      <c r="V13" s="19"/>
      <c r="W13" s="19"/>
      <c r="X13" s="19"/>
      <c r="Y13" s="18"/>
      <c r="Z13" s="26">
        <v>3165</v>
      </c>
      <c r="AA13" s="223"/>
      <c r="AB13" s="222"/>
      <c r="AD13" s="2">
        <v>-18678753509</v>
      </c>
      <c r="AE13" s="2">
        <f>IF(COUNTIF(AE14:AE21,"-")=COUNTA(AE14:AE21),"-",SUM(AE14:AE21))</f>
        <v>3165011448</v>
      </c>
    </row>
    <row r="14" spans="1:31" ht="14.65" customHeight="1" x14ac:dyDescent="0.15">
      <c r="A14" s="1" t="s">
        <v>37</v>
      </c>
      <c r="B14" s="1" t="s">
        <v>38</v>
      </c>
      <c r="D14" s="25"/>
      <c r="E14" s="19"/>
      <c r="F14" s="19"/>
      <c r="G14" s="19"/>
      <c r="H14" s="19" t="s">
        <v>39</v>
      </c>
      <c r="I14" s="19"/>
      <c r="J14" s="19"/>
      <c r="K14" s="18"/>
      <c r="L14" s="18"/>
      <c r="M14" s="18"/>
      <c r="N14" s="18"/>
      <c r="O14" s="18"/>
      <c r="P14" s="26">
        <v>2247</v>
      </c>
      <c r="Q14" s="27"/>
      <c r="R14" s="19"/>
      <c r="S14" s="19"/>
      <c r="T14" s="19" t="s">
        <v>363</v>
      </c>
      <c r="U14" s="19"/>
      <c r="V14" s="19"/>
      <c r="W14" s="19"/>
      <c r="X14" s="19"/>
      <c r="Y14" s="18"/>
      <c r="Z14" s="26">
        <v>2271</v>
      </c>
      <c r="AA14" s="223"/>
      <c r="AB14" s="222"/>
      <c r="AD14" s="2">
        <v>2246590985</v>
      </c>
      <c r="AE14" s="2">
        <v>2270554455</v>
      </c>
    </row>
    <row r="15" spans="1:31" ht="14.65" customHeight="1" x14ac:dyDescent="0.15">
      <c r="A15" s="1" t="s">
        <v>41</v>
      </c>
      <c r="B15" s="1" t="s">
        <v>42</v>
      </c>
      <c r="D15" s="25"/>
      <c r="E15" s="19"/>
      <c r="F15" s="19"/>
      <c r="G15" s="19"/>
      <c r="H15" s="19" t="s">
        <v>43</v>
      </c>
      <c r="I15" s="19"/>
      <c r="J15" s="19"/>
      <c r="K15" s="18"/>
      <c r="L15" s="18"/>
      <c r="M15" s="18"/>
      <c r="N15" s="18"/>
      <c r="O15" s="18"/>
      <c r="P15" s="26">
        <v>-1251</v>
      </c>
      <c r="Q15" s="27"/>
      <c r="R15" s="19"/>
      <c r="S15" s="19"/>
      <c r="T15" s="19" t="s">
        <v>44</v>
      </c>
      <c r="U15" s="19"/>
      <c r="V15" s="19"/>
      <c r="W15" s="19"/>
      <c r="X15" s="19"/>
      <c r="Y15" s="18"/>
      <c r="Z15" s="26">
        <v>368</v>
      </c>
      <c r="AA15" s="223"/>
      <c r="AB15" s="222"/>
      <c r="AD15" s="2">
        <v>-1251385280</v>
      </c>
      <c r="AE15" s="2">
        <v>368382843</v>
      </c>
    </row>
    <row r="16" spans="1:31" ht="14.65" customHeight="1" x14ac:dyDescent="0.15">
      <c r="A16" s="1" t="s">
        <v>45</v>
      </c>
      <c r="B16" s="1" t="s">
        <v>46</v>
      </c>
      <c r="D16" s="25"/>
      <c r="E16" s="19"/>
      <c r="F16" s="19"/>
      <c r="G16" s="19"/>
      <c r="H16" s="19" t="s">
        <v>47</v>
      </c>
      <c r="I16" s="29"/>
      <c r="J16" s="29"/>
      <c r="K16" s="30"/>
      <c r="L16" s="30"/>
      <c r="M16" s="30"/>
      <c r="N16" s="30"/>
      <c r="O16" s="30"/>
      <c r="P16" s="26" t="s">
        <v>199</v>
      </c>
      <c r="Q16" s="27"/>
      <c r="R16" s="19"/>
      <c r="S16" s="19"/>
      <c r="T16" s="19" t="s">
        <v>48</v>
      </c>
      <c r="U16" s="19"/>
      <c r="V16" s="19"/>
      <c r="W16" s="19"/>
      <c r="X16" s="19"/>
      <c r="Y16" s="18"/>
      <c r="Z16" s="26" t="s">
        <v>199</v>
      </c>
      <c r="AA16" s="223"/>
      <c r="AB16" s="222"/>
      <c r="AD16" s="2">
        <v>0</v>
      </c>
      <c r="AE16" s="2">
        <v>0</v>
      </c>
    </row>
    <row r="17" spans="1:31" ht="14.65" customHeight="1" x14ac:dyDescent="0.15">
      <c r="A17" s="1" t="s">
        <v>49</v>
      </c>
      <c r="B17" s="1" t="s">
        <v>50</v>
      </c>
      <c r="D17" s="25"/>
      <c r="E17" s="19"/>
      <c r="F17" s="19"/>
      <c r="G17" s="19"/>
      <c r="H17" s="19" t="s">
        <v>51</v>
      </c>
      <c r="I17" s="29"/>
      <c r="J17" s="29"/>
      <c r="K17" s="30"/>
      <c r="L17" s="30"/>
      <c r="M17" s="30"/>
      <c r="N17" s="30"/>
      <c r="O17" s="30"/>
      <c r="P17" s="26" t="s">
        <v>199</v>
      </c>
      <c r="Q17" s="27"/>
      <c r="R17" s="18"/>
      <c r="S17" s="19"/>
      <c r="T17" s="19" t="s">
        <v>52</v>
      </c>
      <c r="U17" s="19"/>
      <c r="V17" s="19"/>
      <c r="W17" s="19"/>
      <c r="X17" s="19"/>
      <c r="Y17" s="18"/>
      <c r="Z17" s="26" t="s">
        <v>199</v>
      </c>
      <c r="AA17" s="223"/>
      <c r="AB17" s="222"/>
      <c r="AD17" s="2">
        <v>0</v>
      </c>
      <c r="AE17" s="2">
        <v>0</v>
      </c>
    </row>
    <row r="18" spans="1:31" ht="14.65" customHeight="1" x14ac:dyDescent="0.15">
      <c r="A18" s="1" t="s">
        <v>53</v>
      </c>
      <c r="B18" s="1" t="s">
        <v>54</v>
      </c>
      <c r="D18" s="25"/>
      <c r="E18" s="19"/>
      <c r="F18" s="19"/>
      <c r="G18" s="19"/>
      <c r="H18" s="19" t="s">
        <v>55</v>
      </c>
      <c r="I18" s="29"/>
      <c r="J18" s="29"/>
      <c r="K18" s="30"/>
      <c r="L18" s="30"/>
      <c r="M18" s="30"/>
      <c r="N18" s="30"/>
      <c r="O18" s="30"/>
      <c r="P18" s="26" t="s">
        <v>199</v>
      </c>
      <c r="Q18" s="27"/>
      <c r="R18" s="18"/>
      <c r="S18" s="19"/>
      <c r="T18" s="19" t="s">
        <v>56</v>
      </c>
      <c r="U18" s="19"/>
      <c r="V18" s="19"/>
      <c r="W18" s="19"/>
      <c r="X18" s="19"/>
      <c r="Y18" s="18"/>
      <c r="Z18" s="26" t="s">
        <v>199</v>
      </c>
      <c r="AA18" s="223"/>
      <c r="AB18" s="222"/>
      <c r="AD18" s="2">
        <v>0</v>
      </c>
      <c r="AE18" s="2">
        <v>0</v>
      </c>
    </row>
    <row r="19" spans="1:31" ht="14.65" customHeight="1" x14ac:dyDescent="0.15">
      <c r="A19" s="1" t="s">
        <v>57</v>
      </c>
      <c r="B19" s="1" t="s">
        <v>58</v>
      </c>
      <c r="D19" s="25"/>
      <c r="E19" s="19"/>
      <c r="F19" s="19"/>
      <c r="G19" s="19"/>
      <c r="H19" s="19" t="s">
        <v>59</v>
      </c>
      <c r="I19" s="29"/>
      <c r="J19" s="29"/>
      <c r="K19" s="30"/>
      <c r="L19" s="30"/>
      <c r="M19" s="30"/>
      <c r="N19" s="30"/>
      <c r="O19" s="30"/>
      <c r="P19" s="26" t="s">
        <v>199</v>
      </c>
      <c r="Q19" s="27"/>
      <c r="R19" s="19"/>
      <c r="S19" s="19"/>
      <c r="T19" s="19" t="s">
        <v>60</v>
      </c>
      <c r="U19" s="19"/>
      <c r="V19" s="19"/>
      <c r="W19" s="19"/>
      <c r="X19" s="19"/>
      <c r="Y19" s="18"/>
      <c r="Z19" s="26">
        <v>245</v>
      </c>
      <c r="AA19" s="223"/>
      <c r="AB19" s="222"/>
      <c r="AD19" s="2">
        <v>0</v>
      </c>
      <c r="AE19" s="2">
        <v>244630818</v>
      </c>
    </row>
    <row r="20" spans="1:31" ht="14.65" customHeight="1" x14ac:dyDescent="0.15">
      <c r="A20" s="1" t="s">
        <v>61</v>
      </c>
      <c r="B20" s="1" t="s">
        <v>62</v>
      </c>
      <c r="D20" s="25"/>
      <c r="E20" s="19"/>
      <c r="F20" s="19"/>
      <c r="G20" s="19"/>
      <c r="H20" s="19" t="s">
        <v>63</v>
      </c>
      <c r="I20" s="29"/>
      <c r="J20" s="29"/>
      <c r="K20" s="30"/>
      <c r="L20" s="30"/>
      <c r="M20" s="30"/>
      <c r="N20" s="30"/>
      <c r="O20" s="30"/>
      <c r="P20" s="26" t="s">
        <v>199</v>
      </c>
      <c r="Q20" s="27"/>
      <c r="R20" s="19"/>
      <c r="S20" s="19"/>
      <c r="T20" s="19" t="s">
        <v>64</v>
      </c>
      <c r="U20" s="19"/>
      <c r="V20" s="19"/>
      <c r="W20" s="19"/>
      <c r="X20" s="19"/>
      <c r="Y20" s="18"/>
      <c r="Z20" s="26">
        <v>281</v>
      </c>
      <c r="AA20" s="223"/>
      <c r="AB20" s="222"/>
      <c r="AD20" s="2">
        <v>0</v>
      </c>
      <c r="AE20" s="2">
        <v>281443332</v>
      </c>
    </row>
    <row r="21" spans="1:31" ht="14.65" customHeight="1" x14ac:dyDescent="0.15">
      <c r="A21" s="1" t="s">
        <v>65</v>
      </c>
      <c r="B21" s="1" t="s">
        <v>66</v>
      </c>
      <c r="D21" s="25"/>
      <c r="E21" s="19"/>
      <c r="F21" s="19"/>
      <c r="G21" s="19"/>
      <c r="H21" s="19" t="s">
        <v>67</v>
      </c>
      <c r="I21" s="29"/>
      <c r="J21" s="29"/>
      <c r="K21" s="30"/>
      <c r="L21" s="30"/>
      <c r="M21" s="30"/>
      <c r="N21" s="30"/>
      <c r="O21" s="30"/>
      <c r="P21" s="26" t="s">
        <v>199</v>
      </c>
      <c r="Q21" s="27"/>
      <c r="R21" s="19"/>
      <c r="S21" s="19"/>
      <c r="T21" s="19" t="s">
        <v>32</v>
      </c>
      <c r="U21" s="19"/>
      <c r="V21" s="19"/>
      <c r="W21" s="19"/>
      <c r="X21" s="19"/>
      <c r="Y21" s="18"/>
      <c r="Z21" s="242" t="s">
        <v>365</v>
      </c>
      <c r="AA21" s="223"/>
      <c r="AB21" s="222"/>
      <c r="AD21" s="2">
        <v>0</v>
      </c>
      <c r="AE21" s="2">
        <v>0</v>
      </c>
    </row>
    <row r="22" spans="1:31" ht="14.65" customHeight="1" x14ac:dyDescent="0.15">
      <c r="A22" s="1" t="s">
        <v>68</v>
      </c>
      <c r="B22" s="1" t="s">
        <v>69</v>
      </c>
      <c r="D22" s="25"/>
      <c r="E22" s="19"/>
      <c r="F22" s="19"/>
      <c r="G22" s="19"/>
      <c r="H22" s="19" t="s">
        <v>32</v>
      </c>
      <c r="I22" s="19"/>
      <c r="J22" s="19"/>
      <c r="K22" s="18"/>
      <c r="L22" s="18"/>
      <c r="M22" s="18"/>
      <c r="N22" s="18"/>
      <c r="O22" s="18"/>
      <c r="P22" s="26" t="s">
        <v>199</v>
      </c>
      <c r="Q22" s="27"/>
      <c r="R22" s="243" t="s">
        <v>70</v>
      </c>
      <c r="S22" s="244"/>
      <c r="T22" s="244"/>
      <c r="U22" s="244"/>
      <c r="V22" s="244"/>
      <c r="W22" s="244"/>
      <c r="X22" s="244"/>
      <c r="Y22" s="244"/>
      <c r="Z22" s="32">
        <v>48483</v>
      </c>
      <c r="AA22" s="224"/>
      <c r="AB22" s="222"/>
      <c r="AD22" s="2">
        <v>0</v>
      </c>
      <c r="AE22" s="2">
        <f>IF(AND(AE7="-",AE13="-"),"-",SUM(AE7,AE13))</f>
        <v>48483162398</v>
      </c>
    </row>
    <row r="23" spans="1:31" ht="14.65" customHeight="1" x14ac:dyDescent="0.15">
      <c r="A23" s="1" t="s">
        <v>71</v>
      </c>
      <c r="D23" s="25"/>
      <c r="E23" s="19"/>
      <c r="F23" s="19"/>
      <c r="G23" s="19"/>
      <c r="H23" s="19" t="s">
        <v>72</v>
      </c>
      <c r="I23" s="19"/>
      <c r="J23" s="19"/>
      <c r="K23" s="18"/>
      <c r="L23" s="18"/>
      <c r="M23" s="18"/>
      <c r="N23" s="18"/>
      <c r="O23" s="18"/>
      <c r="P23" s="26" t="s">
        <v>199</v>
      </c>
      <c r="Q23" s="27"/>
      <c r="R23" s="19" t="s">
        <v>73</v>
      </c>
      <c r="S23" s="37"/>
      <c r="T23" s="37"/>
      <c r="U23" s="37"/>
      <c r="V23" s="37"/>
      <c r="W23" s="37"/>
      <c r="X23" s="37"/>
      <c r="Y23" s="37"/>
      <c r="Z23" s="34"/>
      <c r="AA23" s="223"/>
      <c r="AB23" s="222"/>
      <c r="AD23" s="2">
        <v>0</v>
      </c>
    </row>
    <row r="24" spans="1:31" ht="14.65" customHeight="1" x14ac:dyDescent="0.15">
      <c r="A24" s="1" t="s">
        <v>74</v>
      </c>
      <c r="B24" s="1" t="s">
        <v>75</v>
      </c>
      <c r="D24" s="25"/>
      <c r="E24" s="19"/>
      <c r="F24" s="19"/>
      <c r="G24" s="19"/>
      <c r="H24" s="19" t="s">
        <v>76</v>
      </c>
      <c r="I24" s="19"/>
      <c r="J24" s="19"/>
      <c r="K24" s="18"/>
      <c r="L24" s="18"/>
      <c r="M24" s="18"/>
      <c r="N24" s="18"/>
      <c r="O24" s="18"/>
      <c r="P24" s="26">
        <v>316</v>
      </c>
      <c r="Q24" s="27"/>
      <c r="R24" s="19"/>
      <c r="S24" s="19" t="s">
        <v>77</v>
      </c>
      <c r="T24" s="19"/>
      <c r="U24" s="19"/>
      <c r="V24" s="19"/>
      <c r="W24" s="19"/>
      <c r="X24" s="19"/>
      <c r="Y24" s="18"/>
      <c r="Z24" s="26">
        <v>105858</v>
      </c>
      <c r="AA24" s="223"/>
      <c r="AB24" s="222"/>
      <c r="AD24" s="2">
        <v>315618280</v>
      </c>
      <c r="AE24" s="2">
        <v>105858259797</v>
      </c>
    </row>
    <row r="25" spans="1:31" ht="14.65" customHeight="1" x14ac:dyDescent="0.15">
      <c r="A25" s="1" t="s">
        <v>78</v>
      </c>
      <c r="B25" s="1" t="s">
        <v>79</v>
      </c>
      <c r="D25" s="25"/>
      <c r="E25" s="19"/>
      <c r="F25" s="19"/>
      <c r="G25" s="19" t="s">
        <v>80</v>
      </c>
      <c r="H25" s="19"/>
      <c r="I25" s="19"/>
      <c r="J25" s="19"/>
      <c r="K25" s="18"/>
      <c r="L25" s="18"/>
      <c r="M25" s="18"/>
      <c r="N25" s="18"/>
      <c r="O25" s="18"/>
      <c r="P25" s="26">
        <v>54417</v>
      </c>
      <c r="Q25" s="27"/>
      <c r="R25" s="19"/>
      <c r="S25" s="18" t="s">
        <v>81</v>
      </c>
      <c r="T25" s="19"/>
      <c r="U25" s="19"/>
      <c r="V25" s="19"/>
      <c r="W25" s="19"/>
      <c r="X25" s="19"/>
      <c r="Y25" s="18"/>
      <c r="Z25" s="26">
        <v>-45352</v>
      </c>
      <c r="AA25" s="223"/>
      <c r="AB25" s="222"/>
      <c r="AD25" s="2">
        <f>IF(COUNTIF(AD26:AD33,"-")=COUNTA(AD26:AD33),"-",SUM(AD26:AD33))</f>
        <v>54417473371</v>
      </c>
      <c r="AE25" s="2">
        <v>-45351800091</v>
      </c>
    </row>
    <row r="26" spans="1:31" ht="14.65" customHeight="1" x14ac:dyDescent="0.15">
      <c r="A26" s="1" t="s">
        <v>82</v>
      </c>
      <c r="D26" s="25"/>
      <c r="E26" s="19"/>
      <c r="F26" s="19"/>
      <c r="G26" s="19"/>
      <c r="H26" s="19" t="s">
        <v>23</v>
      </c>
      <c r="I26" s="19"/>
      <c r="J26" s="19"/>
      <c r="K26" s="18"/>
      <c r="L26" s="18"/>
      <c r="M26" s="18"/>
      <c r="N26" s="18"/>
      <c r="O26" s="18"/>
      <c r="P26" s="26">
        <v>8567</v>
      </c>
      <c r="Q26" s="27"/>
      <c r="R26" s="25"/>
      <c r="S26" s="19"/>
      <c r="T26" s="19"/>
      <c r="U26" s="19"/>
      <c r="V26" s="19"/>
      <c r="W26" s="19"/>
      <c r="X26" s="19"/>
      <c r="Y26" s="18"/>
      <c r="Z26" s="26"/>
      <c r="AA26" s="225"/>
      <c r="AB26" s="222"/>
      <c r="AD26" s="2">
        <v>8567312308</v>
      </c>
    </row>
    <row r="27" spans="1:31" ht="14.65" customHeight="1" x14ac:dyDescent="0.15">
      <c r="A27" s="1" t="s">
        <v>83</v>
      </c>
      <c r="D27" s="25"/>
      <c r="E27" s="19"/>
      <c r="F27" s="19"/>
      <c r="G27" s="19"/>
      <c r="H27" s="19" t="s">
        <v>31</v>
      </c>
      <c r="I27" s="19"/>
      <c r="J27" s="19"/>
      <c r="K27" s="18"/>
      <c r="L27" s="18"/>
      <c r="M27" s="18"/>
      <c r="N27" s="18"/>
      <c r="O27" s="18"/>
      <c r="P27" s="26">
        <v>917</v>
      </c>
      <c r="Q27" s="27"/>
      <c r="R27" s="245"/>
      <c r="S27" s="246"/>
      <c r="T27" s="246"/>
      <c r="U27" s="246"/>
      <c r="V27" s="246"/>
      <c r="W27" s="246"/>
      <c r="X27" s="246"/>
      <c r="Y27" s="246"/>
      <c r="Z27" s="26"/>
      <c r="AA27" s="223"/>
      <c r="AB27" s="222"/>
      <c r="AD27" s="2">
        <v>917097092</v>
      </c>
    </row>
    <row r="28" spans="1:31" ht="14.65" customHeight="1" x14ac:dyDescent="0.15">
      <c r="A28" s="1" t="s">
        <v>84</v>
      </c>
      <c r="D28" s="25"/>
      <c r="E28" s="19"/>
      <c r="F28" s="19"/>
      <c r="G28" s="19"/>
      <c r="H28" s="19" t="s">
        <v>35</v>
      </c>
      <c r="I28" s="19"/>
      <c r="J28" s="19"/>
      <c r="K28" s="18"/>
      <c r="L28" s="18"/>
      <c r="M28" s="18"/>
      <c r="N28" s="18"/>
      <c r="O28" s="18"/>
      <c r="P28" s="26">
        <v>-296</v>
      </c>
      <c r="Q28" s="27"/>
      <c r="R28" s="19"/>
      <c r="S28" s="37"/>
      <c r="T28" s="37"/>
      <c r="U28" s="37"/>
      <c r="V28" s="37"/>
      <c r="W28" s="37"/>
      <c r="X28" s="37"/>
      <c r="Y28" s="37"/>
      <c r="Z28" s="34"/>
      <c r="AA28" s="225"/>
      <c r="AB28" s="222"/>
      <c r="AD28" s="2">
        <v>-296408874</v>
      </c>
    </row>
    <row r="29" spans="1:31" ht="14.65" customHeight="1" x14ac:dyDescent="0.15">
      <c r="A29" s="1" t="s">
        <v>85</v>
      </c>
      <c r="D29" s="25"/>
      <c r="E29" s="19"/>
      <c r="F29" s="19"/>
      <c r="G29" s="19"/>
      <c r="H29" s="19" t="s">
        <v>39</v>
      </c>
      <c r="I29" s="19"/>
      <c r="J29" s="19"/>
      <c r="K29" s="18"/>
      <c r="L29" s="18"/>
      <c r="M29" s="18"/>
      <c r="N29" s="18"/>
      <c r="O29" s="18"/>
      <c r="P29" s="26">
        <v>93517</v>
      </c>
      <c r="Q29" s="27"/>
      <c r="R29" s="19"/>
      <c r="S29" s="19"/>
      <c r="T29" s="19"/>
      <c r="U29" s="19"/>
      <c r="V29" s="19"/>
      <c r="W29" s="19"/>
      <c r="X29" s="19"/>
      <c r="Y29" s="18"/>
      <c r="Z29" s="26"/>
      <c r="AA29" s="225"/>
      <c r="AB29" s="222"/>
      <c r="AD29" s="2">
        <v>93517409734</v>
      </c>
    </row>
    <row r="30" spans="1:31" ht="14.65" customHeight="1" x14ac:dyDescent="0.15">
      <c r="A30" s="1" t="s">
        <v>86</v>
      </c>
      <c r="D30" s="25"/>
      <c r="E30" s="19"/>
      <c r="F30" s="19"/>
      <c r="G30" s="19"/>
      <c r="H30" s="19" t="s">
        <v>43</v>
      </c>
      <c r="I30" s="19"/>
      <c r="J30" s="19"/>
      <c r="K30" s="18"/>
      <c r="L30" s="18"/>
      <c r="M30" s="18"/>
      <c r="N30" s="18"/>
      <c r="O30" s="18"/>
      <c r="P30" s="26">
        <v>-48814</v>
      </c>
      <c r="Q30" s="27"/>
      <c r="R30" s="17"/>
      <c r="S30" s="18"/>
      <c r="T30" s="18"/>
      <c r="U30" s="18"/>
      <c r="V30" s="18"/>
      <c r="W30" s="18"/>
      <c r="X30" s="18"/>
      <c r="Y30" s="39"/>
      <c r="Z30" s="26"/>
      <c r="AA30" s="225"/>
      <c r="AB30" s="222"/>
      <c r="AD30" s="2">
        <v>-48814272987</v>
      </c>
    </row>
    <row r="31" spans="1:31" ht="14.65" customHeight="1" x14ac:dyDescent="0.15">
      <c r="A31" s="1" t="s">
        <v>87</v>
      </c>
      <c r="D31" s="25"/>
      <c r="E31" s="19"/>
      <c r="F31" s="19"/>
      <c r="G31" s="19"/>
      <c r="H31" s="19" t="s">
        <v>32</v>
      </c>
      <c r="I31" s="19"/>
      <c r="J31" s="19"/>
      <c r="K31" s="18"/>
      <c r="L31" s="18"/>
      <c r="M31" s="18"/>
      <c r="N31" s="18"/>
      <c r="O31" s="18"/>
      <c r="P31" s="26" t="s">
        <v>199</v>
      </c>
      <c r="Q31" s="27"/>
      <c r="R31" s="18"/>
      <c r="S31" s="18"/>
      <c r="T31" s="18"/>
      <c r="U31" s="18"/>
      <c r="V31" s="18"/>
      <c r="W31" s="18"/>
      <c r="X31" s="18"/>
      <c r="Y31" s="18"/>
      <c r="Z31" s="26"/>
      <c r="AA31" s="225"/>
      <c r="AB31" s="222"/>
      <c r="AD31" s="2">
        <v>0</v>
      </c>
    </row>
    <row r="32" spans="1:31" ht="14.65" customHeight="1" x14ac:dyDescent="0.15">
      <c r="A32" s="1" t="s">
        <v>88</v>
      </c>
      <c r="D32" s="25"/>
      <c r="E32" s="19"/>
      <c r="F32" s="19"/>
      <c r="G32" s="19"/>
      <c r="H32" s="19" t="s">
        <v>72</v>
      </c>
      <c r="I32" s="19"/>
      <c r="J32" s="19"/>
      <c r="K32" s="18"/>
      <c r="L32" s="18"/>
      <c r="M32" s="18"/>
      <c r="N32" s="18"/>
      <c r="O32" s="18"/>
      <c r="P32" s="26" t="s">
        <v>199</v>
      </c>
      <c r="Q32" s="27"/>
      <c r="R32" s="40"/>
      <c r="S32" s="40"/>
      <c r="T32" s="40"/>
      <c r="U32" s="40"/>
      <c r="V32" s="40"/>
      <c r="W32" s="40"/>
      <c r="X32" s="40"/>
      <c r="Y32" s="40"/>
      <c r="Z32" s="22"/>
      <c r="AA32" s="226"/>
      <c r="AB32" s="222"/>
      <c r="AD32" s="2">
        <v>0</v>
      </c>
    </row>
    <row r="33" spans="1:30" ht="14.65" customHeight="1" x14ac:dyDescent="0.15">
      <c r="A33" s="1" t="s">
        <v>89</v>
      </c>
      <c r="D33" s="25"/>
      <c r="E33" s="19"/>
      <c r="F33" s="19"/>
      <c r="G33" s="19"/>
      <c r="H33" s="19" t="s">
        <v>76</v>
      </c>
      <c r="I33" s="19"/>
      <c r="J33" s="19"/>
      <c r="K33" s="18"/>
      <c r="L33" s="18"/>
      <c r="M33" s="18"/>
      <c r="N33" s="18"/>
      <c r="O33" s="18"/>
      <c r="P33" s="26">
        <v>526</v>
      </c>
      <c r="Q33" s="27"/>
      <c r="R33" s="40"/>
      <c r="S33" s="40"/>
      <c r="T33" s="40"/>
      <c r="U33" s="40"/>
      <c r="V33" s="40"/>
      <c r="W33" s="40"/>
      <c r="X33" s="40"/>
      <c r="Y33" s="40"/>
      <c r="Z33" s="22"/>
      <c r="AA33" s="226"/>
      <c r="AB33" s="222"/>
      <c r="AD33" s="2">
        <v>526336098</v>
      </c>
    </row>
    <row r="34" spans="1:30" ht="14.65" customHeight="1" x14ac:dyDescent="0.15">
      <c r="A34" s="1" t="s">
        <v>90</v>
      </c>
      <c r="D34" s="25"/>
      <c r="E34" s="19"/>
      <c r="F34" s="19"/>
      <c r="G34" s="19" t="s">
        <v>91</v>
      </c>
      <c r="H34" s="29"/>
      <c r="I34" s="29"/>
      <c r="J34" s="29"/>
      <c r="K34" s="30"/>
      <c r="L34" s="30"/>
      <c r="M34" s="30"/>
      <c r="N34" s="30"/>
      <c r="O34" s="30"/>
      <c r="P34" s="26">
        <v>6334</v>
      </c>
      <c r="Q34" s="27"/>
      <c r="R34" s="40"/>
      <c r="S34" s="40"/>
      <c r="T34" s="40"/>
      <c r="U34" s="40"/>
      <c r="V34" s="40"/>
      <c r="W34" s="40"/>
      <c r="X34" s="40"/>
      <c r="Y34" s="40"/>
      <c r="Z34" s="22"/>
      <c r="AA34" s="226"/>
      <c r="AB34" s="222"/>
      <c r="AD34" s="2">
        <v>6333858370</v>
      </c>
    </row>
    <row r="35" spans="1:30" ht="14.65" customHeight="1" x14ac:dyDescent="0.15">
      <c r="A35" s="1" t="s">
        <v>92</v>
      </c>
      <c r="D35" s="25"/>
      <c r="E35" s="19"/>
      <c r="F35" s="19"/>
      <c r="G35" s="19" t="s">
        <v>93</v>
      </c>
      <c r="H35" s="29"/>
      <c r="I35" s="29"/>
      <c r="J35" s="29"/>
      <c r="K35" s="30"/>
      <c r="L35" s="30"/>
      <c r="M35" s="30"/>
      <c r="N35" s="30"/>
      <c r="O35" s="30"/>
      <c r="P35" s="26">
        <v>-2618</v>
      </c>
      <c r="Q35" s="27"/>
      <c r="R35" s="40"/>
      <c r="S35" s="40"/>
      <c r="T35" s="40"/>
      <c r="U35" s="40"/>
      <c r="V35" s="40"/>
      <c r="W35" s="40"/>
      <c r="X35" s="40"/>
      <c r="Y35" s="40"/>
      <c r="Z35" s="22"/>
      <c r="AA35" s="226"/>
      <c r="AB35" s="222"/>
      <c r="AD35" s="2">
        <v>-2617545163</v>
      </c>
    </row>
    <row r="36" spans="1:30" ht="14.65" customHeight="1" x14ac:dyDescent="0.15">
      <c r="A36" s="1" t="s">
        <v>94</v>
      </c>
      <c r="D36" s="25"/>
      <c r="E36" s="19"/>
      <c r="F36" s="19" t="s">
        <v>95</v>
      </c>
      <c r="G36" s="19"/>
      <c r="H36" s="29"/>
      <c r="I36" s="29"/>
      <c r="J36" s="29"/>
      <c r="K36" s="30"/>
      <c r="L36" s="30"/>
      <c r="M36" s="30"/>
      <c r="N36" s="30"/>
      <c r="O36" s="30"/>
      <c r="P36" s="26">
        <v>255</v>
      </c>
      <c r="Q36" s="27" t="s">
        <v>12</v>
      </c>
      <c r="R36" s="40"/>
      <c r="S36" s="40"/>
      <c r="T36" s="40"/>
      <c r="U36" s="40"/>
      <c r="V36" s="40"/>
      <c r="W36" s="40"/>
      <c r="X36" s="40"/>
      <c r="Y36" s="40"/>
      <c r="Z36" s="22"/>
      <c r="AA36" s="226"/>
      <c r="AB36" s="222"/>
      <c r="AD36" s="2">
        <f>IF(COUNTIF(AD37:AD38,"-")=COUNTA(AD37:AD38),"-",SUM(AD37:AD38))</f>
        <v>255222502</v>
      </c>
    </row>
    <row r="37" spans="1:30" ht="14.65" customHeight="1" x14ac:dyDescent="0.15">
      <c r="A37" s="1" t="s">
        <v>96</v>
      </c>
      <c r="D37" s="25"/>
      <c r="E37" s="19"/>
      <c r="F37" s="19"/>
      <c r="G37" s="19" t="s">
        <v>97</v>
      </c>
      <c r="H37" s="19"/>
      <c r="I37" s="19"/>
      <c r="J37" s="19"/>
      <c r="K37" s="18"/>
      <c r="L37" s="18"/>
      <c r="M37" s="18"/>
      <c r="N37" s="18"/>
      <c r="O37" s="18"/>
      <c r="P37" s="26">
        <v>18</v>
      </c>
      <c r="Q37" s="27"/>
      <c r="R37" s="40"/>
      <c r="S37" s="40"/>
      <c r="T37" s="40"/>
      <c r="U37" s="40"/>
      <c r="V37" s="40"/>
      <c r="W37" s="40"/>
      <c r="X37" s="40"/>
      <c r="Y37" s="40"/>
      <c r="Z37" s="22"/>
      <c r="AA37" s="226"/>
      <c r="AB37" s="222"/>
      <c r="AD37" s="2">
        <v>17689049</v>
      </c>
    </row>
    <row r="38" spans="1:30" ht="14.65" customHeight="1" x14ac:dyDescent="0.15">
      <c r="A38" s="1" t="s">
        <v>98</v>
      </c>
      <c r="D38" s="25"/>
      <c r="E38" s="19"/>
      <c r="F38" s="19"/>
      <c r="G38" s="19" t="s">
        <v>32</v>
      </c>
      <c r="H38" s="19"/>
      <c r="I38" s="19"/>
      <c r="J38" s="19"/>
      <c r="K38" s="18"/>
      <c r="L38" s="18"/>
      <c r="M38" s="18"/>
      <c r="N38" s="18"/>
      <c r="O38" s="18"/>
      <c r="P38" s="26">
        <v>238</v>
      </c>
      <c r="Q38" s="27"/>
      <c r="R38" s="40"/>
      <c r="S38" s="40"/>
      <c r="T38" s="40"/>
      <c r="U38" s="40"/>
      <c r="V38" s="40"/>
      <c r="W38" s="40"/>
      <c r="X38" s="40"/>
      <c r="Y38" s="40"/>
      <c r="Z38" s="22"/>
      <c r="AA38" s="226"/>
      <c r="AB38" s="222"/>
      <c r="AD38" s="2">
        <v>237533453</v>
      </c>
    </row>
    <row r="39" spans="1:30" ht="14.65" customHeight="1" x14ac:dyDescent="0.15">
      <c r="A39" s="1" t="s">
        <v>99</v>
      </c>
      <c r="D39" s="25"/>
      <c r="E39" s="19"/>
      <c r="F39" s="19" t="s">
        <v>100</v>
      </c>
      <c r="G39" s="19"/>
      <c r="H39" s="19"/>
      <c r="I39" s="19"/>
      <c r="J39" s="19"/>
      <c r="K39" s="19"/>
      <c r="L39" s="18"/>
      <c r="M39" s="18"/>
      <c r="N39" s="18"/>
      <c r="O39" s="18"/>
      <c r="P39" s="26">
        <v>4492</v>
      </c>
      <c r="Q39" s="27"/>
      <c r="R39" s="40"/>
      <c r="S39" s="40"/>
      <c r="T39" s="40"/>
      <c r="U39" s="40"/>
      <c r="V39" s="40"/>
      <c r="W39" s="40"/>
      <c r="X39" s="40"/>
      <c r="Y39" s="40"/>
      <c r="Z39" s="22"/>
      <c r="AA39" s="226"/>
      <c r="AB39" s="222"/>
      <c r="AD39" s="2">
        <f>IF(COUNTIF(AD40:AD51,"-")=COUNTA(AD40:AD51),"-",SUM(AD40,AD44:AD47,AD50:AD51))</f>
        <v>4491732172</v>
      </c>
    </row>
    <row r="40" spans="1:30" ht="14.65" customHeight="1" x14ac:dyDescent="0.15">
      <c r="A40" s="1" t="s">
        <v>101</v>
      </c>
      <c r="D40" s="25"/>
      <c r="E40" s="19"/>
      <c r="F40" s="19"/>
      <c r="G40" s="19" t="s">
        <v>102</v>
      </c>
      <c r="H40" s="19"/>
      <c r="I40" s="19"/>
      <c r="J40" s="19"/>
      <c r="K40" s="19"/>
      <c r="L40" s="18"/>
      <c r="M40" s="18"/>
      <c r="N40" s="18"/>
      <c r="O40" s="18"/>
      <c r="P40" s="26">
        <v>647</v>
      </c>
      <c r="Q40" s="27"/>
      <c r="R40" s="40"/>
      <c r="S40" s="40"/>
      <c r="T40" s="40"/>
      <c r="U40" s="40"/>
      <c r="V40" s="40"/>
      <c r="W40" s="40"/>
      <c r="X40" s="40"/>
      <c r="Y40" s="40"/>
      <c r="Z40" s="22"/>
      <c r="AA40" s="226"/>
      <c r="AB40" s="222"/>
      <c r="AD40" s="2">
        <f>IF(COUNTIF(AD41:AD43,"-")=COUNTA(AD41:AD43),"-",SUM(AD41:AD43))</f>
        <v>646847297</v>
      </c>
    </row>
    <row r="41" spans="1:30" ht="14.65" customHeight="1" x14ac:dyDescent="0.15">
      <c r="A41" s="1" t="s">
        <v>103</v>
      </c>
      <c r="D41" s="25"/>
      <c r="E41" s="19"/>
      <c r="F41" s="19"/>
      <c r="G41" s="19"/>
      <c r="H41" s="19" t="s">
        <v>104</v>
      </c>
      <c r="I41" s="19"/>
      <c r="J41" s="19"/>
      <c r="K41" s="19"/>
      <c r="L41" s="18"/>
      <c r="M41" s="18"/>
      <c r="N41" s="18"/>
      <c r="O41" s="18"/>
      <c r="P41" s="242" t="s">
        <v>214</v>
      </c>
      <c r="Q41" s="27"/>
      <c r="R41" s="40"/>
      <c r="S41" s="40"/>
      <c r="T41" s="40"/>
      <c r="U41" s="40"/>
      <c r="V41" s="40"/>
      <c r="W41" s="40"/>
      <c r="X41" s="40"/>
      <c r="Y41" s="40"/>
      <c r="Z41" s="22"/>
      <c r="AA41" s="226"/>
      <c r="AB41" s="222"/>
      <c r="AD41" s="2">
        <v>0</v>
      </c>
    </row>
    <row r="42" spans="1:30" ht="14.65" customHeight="1" x14ac:dyDescent="0.15">
      <c r="A42" s="1" t="s">
        <v>105</v>
      </c>
      <c r="D42" s="25"/>
      <c r="E42" s="19"/>
      <c r="F42" s="19"/>
      <c r="G42" s="19"/>
      <c r="H42" s="19" t="s">
        <v>106</v>
      </c>
      <c r="I42" s="19"/>
      <c r="J42" s="19"/>
      <c r="K42" s="19"/>
      <c r="L42" s="18"/>
      <c r="M42" s="18"/>
      <c r="N42" s="18"/>
      <c r="O42" s="18"/>
      <c r="P42" s="26">
        <v>647</v>
      </c>
      <c r="Q42" s="27"/>
      <c r="R42" s="40"/>
      <c r="S42" s="40"/>
      <c r="T42" s="40"/>
      <c r="U42" s="40"/>
      <c r="V42" s="40"/>
      <c r="W42" s="40"/>
      <c r="X42" s="40"/>
      <c r="Y42" s="40"/>
      <c r="Z42" s="22"/>
      <c r="AA42" s="226"/>
      <c r="AB42" s="222"/>
      <c r="AD42" s="2">
        <v>646847297</v>
      </c>
    </row>
    <row r="43" spans="1:30" ht="14.65" customHeight="1" x14ac:dyDescent="0.15">
      <c r="A43" s="1" t="s">
        <v>107</v>
      </c>
      <c r="D43" s="25"/>
      <c r="E43" s="19"/>
      <c r="F43" s="19"/>
      <c r="G43" s="19"/>
      <c r="H43" s="19" t="s">
        <v>32</v>
      </c>
      <c r="I43" s="19"/>
      <c r="J43" s="19"/>
      <c r="K43" s="19"/>
      <c r="L43" s="18"/>
      <c r="M43" s="18"/>
      <c r="N43" s="18"/>
      <c r="O43" s="18"/>
      <c r="P43" s="242" t="s">
        <v>365</v>
      </c>
      <c r="Q43" s="27"/>
      <c r="R43" s="40"/>
      <c r="S43" s="40"/>
      <c r="T43" s="40"/>
      <c r="U43" s="40"/>
      <c r="V43" s="40"/>
      <c r="W43" s="40"/>
      <c r="X43" s="40"/>
      <c r="Y43" s="40"/>
      <c r="Z43" s="22"/>
      <c r="AA43" s="226"/>
      <c r="AB43" s="222"/>
      <c r="AD43" s="2">
        <v>0</v>
      </c>
    </row>
    <row r="44" spans="1:30" ht="14.65" customHeight="1" x14ac:dyDescent="0.15">
      <c r="A44" s="1" t="s">
        <v>108</v>
      </c>
      <c r="D44" s="25"/>
      <c r="E44" s="19"/>
      <c r="F44" s="19"/>
      <c r="G44" s="19" t="s">
        <v>109</v>
      </c>
      <c r="H44" s="19"/>
      <c r="I44" s="19"/>
      <c r="J44" s="19"/>
      <c r="K44" s="19"/>
      <c r="L44" s="18"/>
      <c r="M44" s="18"/>
      <c r="N44" s="18"/>
      <c r="O44" s="18"/>
      <c r="P44" s="26">
        <v>-81</v>
      </c>
      <c r="Q44" s="27"/>
      <c r="R44" s="40"/>
      <c r="S44" s="40"/>
      <c r="T44" s="40"/>
      <c r="U44" s="40"/>
      <c r="V44" s="40"/>
      <c r="W44" s="40"/>
      <c r="X44" s="40"/>
      <c r="Y44" s="40"/>
      <c r="Z44" s="22"/>
      <c r="AA44" s="226"/>
      <c r="AB44" s="222"/>
      <c r="AD44" s="2">
        <v>-81110718</v>
      </c>
    </row>
    <row r="45" spans="1:30" ht="14.65" customHeight="1" x14ac:dyDescent="0.15">
      <c r="A45" s="1" t="s">
        <v>110</v>
      </c>
      <c r="D45" s="25"/>
      <c r="E45" s="19"/>
      <c r="F45" s="19"/>
      <c r="G45" s="19" t="s">
        <v>111</v>
      </c>
      <c r="H45" s="19"/>
      <c r="I45" s="19"/>
      <c r="J45" s="19"/>
      <c r="K45" s="18"/>
      <c r="L45" s="18"/>
      <c r="M45" s="18"/>
      <c r="N45" s="18"/>
      <c r="O45" s="18"/>
      <c r="P45" s="26">
        <v>632</v>
      </c>
      <c r="Q45" s="27"/>
      <c r="R45" s="40"/>
      <c r="S45" s="40"/>
      <c r="T45" s="40"/>
      <c r="U45" s="40"/>
      <c r="V45" s="40"/>
      <c r="W45" s="40"/>
      <c r="X45" s="40"/>
      <c r="Y45" s="40"/>
      <c r="Z45" s="22"/>
      <c r="AA45" s="226"/>
      <c r="AB45" s="222"/>
      <c r="AD45" s="2">
        <v>631934945</v>
      </c>
    </row>
    <row r="46" spans="1:30" ht="14.65" customHeight="1" x14ac:dyDescent="0.15">
      <c r="A46" s="1" t="s">
        <v>112</v>
      </c>
      <c r="D46" s="25"/>
      <c r="E46" s="19"/>
      <c r="F46" s="19"/>
      <c r="G46" s="19" t="s">
        <v>113</v>
      </c>
      <c r="H46" s="19"/>
      <c r="I46" s="19"/>
      <c r="J46" s="19"/>
      <c r="K46" s="18"/>
      <c r="L46" s="18"/>
      <c r="M46" s="18"/>
      <c r="N46" s="18"/>
      <c r="O46" s="18"/>
      <c r="P46" s="26">
        <v>91</v>
      </c>
      <c r="Q46" s="27"/>
      <c r="R46" s="40"/>
      <c r="S46" s="40"/>
      <c r="T46" s="40"/>
      <c r="U46" s="40"/>
      <c r="V46" s="40"/>
      <c r="W46" s="40"/>
      <c r="X46" s="40"/>
      <c r="Y46" s="40"/>
      <c r="Z46" s="22"/>
      <c r="AA46" s="226"/>
      <c r="AB46" s="222"/>
      <c r="AD46" s="2">
        <v>91007454</v>
      </c>
    </row>
    <row r="47" spans="1:30" ht="14.65" customHeight="1" x14ac:dyDescent="0.15">
      <c r="A47" s="1" t="s">
        <v>114</v>
      </c>
      <c r="D47" s="25"/>
      <c r="E47" s="19"/>
      <c r="F47" s="19"/>
      <c r="G47" s="19" t="s">
        <v>115</v>
      </c>
      <c r="H47" s="19"/>
      <c r="I47" s="19"/>
      <c r="J47" s="19"/>
      <c r="K47" s="18"/>
      <c r="L47" s="18"/>
      <c r="M47" s="18"/>
      <c r="N47" s="18"/>
      <c r="O47" s="18"/>
      <c r="P47" s="26">
        <v>3275</v>
      </c>
      <c r="Q47" s="27"/>
      <c r="R47" s="40"/>
      <c r="S47" s="40"/>
      <c r="T47" s="40"/>
      <c r="U47" s="40"/>
      <c r="V47" s="40"/>
      <c r="W47" s="40"/>
      <c r="X47" s="40"/>
      <c r="Y47" s="40"/>
      <c r="Z47" s="22"/>
      <c r="AA47" s="226"/>
      <c r="AB47" s="222"/>
      <c r="AD47" s="2">
        <f>IF(COUNTIF(AD48:AD49,"-")=COUNTA(AD48:AD49),"-",SUM(AD48:AD49))</f>
        <v>3275195552</v>
      </c>
    </row>
    <row r="48" spans="1:30" ht="14.65" customHeight="1" x14ac:dyDescent="0.15">
      <c r="A48" s="1" t="s">
        <v>116</v>
      </c>
      <c r="D48" s="25"/>
      <c r="E48" s="19"/>
      <c r="F48" s="19"/>
      <c r="G48" s="19"/>
      <c r="H48" s="19" t="s">
        <v>117</v>
      </c>
      <c r="I48" s="19"/>
      <c r="J48" s="19"/>
      <c r="K48" s="18"/>
      <c r="L48" s="18"/>
      <c r="M48" s="18"/>
      <c r="N48" s="18"/>
      <c r="O48" s="18"/>
      <c r="P48" s="242" t="s">
        <v>365</v>
      </c>
      <c r="Q48" s="27"/>
      <c r="R48" s="40"/>
      <c r="S48" s="40"/>
      <c r="T48" s="40"/>
      <c r="U48" s="40"/>
      <c r="V48" s="40"/>
      <c r="W48" s="40"/>
      <c r="X48" s="40"/>
      <c r="Y48" s="40"/>
      <c r="Z48" s="22"/>
      <c r="AA48" s="226"/>
      <c r="AB48" s="222"/>
      <c r="AD48" s="2">
        <v>0</v>
      </c>
    </row>
    <row r="49" spans="1:31" ht="14.65" customHeight="1" x14ac:dyDescent="0.15">
      <c r="A49" s="1" t="s">
        <v>118</v>
      </c>
      <c r="D49" s="25"/>
      <c r="E49" s="18"/>
      <c r="F49" s="19"/>
      <c r="G49" s="19"/>
      <c r="H49" s="19" t="s">
        <v>32</v>
      </c>
      <c r="I49" s="19"/>
      <c r="J49" s="19"/>
      <c r="K49" s="18"/>
      <c r="L49" s="18"/>
      <c r="M49" s="18"/>
      <c r="N49" s="18"/>
      <c r="O49" s="18"/>
      <c r="P49" s="26">
        <v>3275</v>
      </c>
      <c r="Q49" s="27"/>
      <c r="R49" s="40"/>
      <c r="S49" s="40"/>
      <c r="T49" s="40"/>
      <c r="U49" s="40"/>
      <c r="V49" s="40"/>
      <c r="W49" s="40"/>
      <c r="X49" s="40"/>
      <c r="Y49" s="40"/>
      <c r="Z49" s="22"/>
      <c r="AA49" s="226"/>
      <c r="AB49" s="222"/>
      <c r="AD49" s="2">
        <v>3275195552</v>
      </c>
    </row>
    <row r="50" spans="1:31" ht="14.65" customHeight="1" x14ac:dyDescent="0.15">
      <c r="A50" s="1" t="s">
        <v>119</v>
      </c>
      <c r="D50" s="25"/>
      <c r="E50" s="18"/>
      <c r="F50" s="19"/>
      <c r="G50" s="19" t="s">
        <v>32</v>
      </c>
      <c r="H50" s="19"/>
      <c r="I50" s="19"/>
      <c r="J50" s="19"/>
      <c r="K50" s="18"/>
      <c r="L50" s="18"/>
      <c r="M50" s="18"/>
      <c r="N50" s="18"/>
      <c r="O50" s="18"/>
      <c r="P50" s="242" t="s">
        <v>365</v>
      </c>
      <c r="Q50" s="27"/>
      <c r="R50" s="40"/>
      <c r="S50" s="40"/>
      <c r="T50" s="40"/>
      <c r="U50" s="40"/>
      <c r="V50" s="40"/>
      <c r="W50" s="40"/>
      <c r="X50" s="40"/>
      <c r="Y50" s="40"/>
      <c r="Z50" s="22"/>
      <c r="AA50" s="226"/>
      <c r="AB50" s="222"/>
      <c r="AD50" s="2">
        <v>0</v>
      </c>
    </row>
    <row r="51" spans="1:31" ht="14.65" customHeight="1" x14ac:dyDescent="0.15">
      <c r="A51" s="1" t="s">
        <v>120</v>
      </c>
      <c r="D51" s="25"/>
      <c r="E51" s="18"/>
      <c r="F51" s="19"/>
      <c r="G51" s="19" t="s">
        <v>121</v>
      </c>
      <c r="H51" s="19"/>
      <c r="I51" s="19"/>
      <c r="J51" s="19"/>
      <c r="K51" s="18"/>
      <c r="L51" s="18"/>
      <c r="M51" s="18"/>
      <c r="N51" s="18"/>
      <c r="O51" s="18"/>
      <c r="P51" s="26">
        <v>-72</v>
      </c>
      <c r="Q51" s="27"/>
      <c r="R51" s="40"/>
      <c r="S51" s="40"/>
      <c r="T51" s="40"/>
      <c r="U51" s="40"/>
      <c r="V51" s="40"/>
      <c r="W51" s="40"/>
      <c r="X51" s="40"/>
      <c r="Y51" s="40"/>
      <c r="Z51" s="22"/>
      <c r="AA51" s="226"/>
      <c r="AB51" s="222"/>
      <c r="AD51" s="2">
        <v>-72142358</v>
      </c>
    </row>
    <row r="52" spans="1:31" ht="14.65" customHeight="1" x14ac:dyDescent="0.15">
      <c r="A52" s="1" t="s">
        <v>122</v>
      </c>
      <c r="D52" s="25"/>
      <c r="E52" s="18" t="s">
        <v>123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6">
        <v>6776</v>
      </c>
      <c r="Q52" s="27"/>
      <c r="R52" s="40"/>
      <c r="S52" s="40"/>
      <c r="T52" s="40"/>
      <c r="U52" s="40"/>
      <c r="V52" s="40"/>
      <c r="W52" s="40"/>
      <c r="X52" s="40"/>
      <c r="Y52" s="40"/>
      <c r="Z52" s="22"/>
      <c r="AA52" s="226"/>
      <c r="AB52" s="222"/>
      <c r="AD52" s="2">
        <f>IF(COUNTIF(AD53:AD61,"-")=COUNTA(AD53:AD61),"-",SUM(AD53:AD56,AD59:AD61))</f>
        <v>6775534669</v>
      </c>
    </row>
    <row r="53" spans="1:31" ht="14.65" customHeight="1" x14ac:dyDescent="0.15">
      <c r="A53" s="1" t="s">
        <v>124</v>
      </c>
      <c r="D53" s="25"/>
      <c r="E53" s="18"/>
      <c r="F53" s="19" t="s">
        <v>125</v>
      </c>
      <c r="G53" s="20"/>
      <c r="H53" s="20"/>
      <c r="I53" s="20"/>
      <c r="J53" s="18"/>
      <c r="K53" s="18"/>
      <c r="L53" s="18"/>
      <c r="M53" s="18"/>
      <c r="N53" s="18"/>
      <c r="O53" s="18"/>
      <c r="P53" s="26">
        <v>4120</v>
      </c>
      <c r="Q53" s="27"/>
      <c r="R53" s="40"/>
      <c r="S53" s="40"/>
      <c r="T53" s="40"/>
      <c r="U53" s="40"/>
      <c r="V53" s="40"/>
      <c r="W53" s="40"/>
      <c r="X53" s="40"/>
      <c r="Y53" s="40"/>
      <c r="Z53" s="22"/>
      <c r="AA53" s="226"/>
      <c r="AB53" s="222"/>
      <c r="AD53" s="2">
        <v>4120204526</v>
      </c>
    </row>
    <row r="54" spans="1:31" ht="14.65" customHeight="1" x14ac:dyDescent="0.15">
      <c r="A54" s="1" t="s">
        <v>126</v>
      </c>
      <c r="D54" s="25"/>
      <c r="E54" s="18"/>
      <c r="F54" s="19" t="s">
        <v>127</v>
      </c>
      <c r="G54" s="19"/>
      <c r="H54" s="29"/>
      <c r="I54" s="19"/>
      <c r="J54" s="19"/>
      <c r="K54" s="18"/>
      <c r="L54" s="18"/>
      <c r="M54" s="18"/>
      <c r="N54" s="18"/>
      <c r="O54" s="18"/>
      <c r="P54" s="26">
        <v>520</v>
      </c>
      <c r="Q54" s="27"/>
      <c r="R54" s="40"/>
      <c r="S54" s="40"/>
      <c r="T54" s="40"/>
      <c r="U54" s="40"/>
      <c r="V54" s="40"/>
      <c r="W54" s="40"/>
      <c r="X54" s="40"/>
      <c r="Y54" s="40"/>
      <c r="Z54" s="22"/>
      <c r="AA54" s="226"/>
      <c r="AB54" s="222"/>
      <c r="AD54" s="2">
        <v>519657097</v>
      </c>
    </row>
    <row r="55" spans="1:31" ht="14.65" customHeight="1" x14ac:dyDescent="0.15">
      <c r="A55" s="1">
        <v>1500000</v>
      </c>
      <c r="D55" s="25"/>
      <c r="E55" s="18"/>
      <c r="F55" s="19" t="s">
        <v>128</v>
      </c>
      <c r="G55" s="19"/>
      <c r="H55" s="19"/>
      <c r="I55" s="19"/>
      <c r="J55" s="19"/>
      <c r="K55" s="18"/>
      <c r="L55" s="18"/>
      <c r="M55" s="18"/>
      <c r="N55" s="18"/>
      <c r="O55" s="18"/>
      <c r="P55" s="242" t="s">
        <v>365</v>
      </c>
      <c r="Q55" s="27"/>
      <c r="R55" s="40"/>
      <c r="S55" s="40"/>
      <c r="T55" s="40"/>
      <c r="U55" s="40"/>
      <c r="V55" s="40"/>
      <c r="W55" s="40"/>
      <c r="X55" s="40"/>
      <c r="Y55" s="40"/>
      <c r="Z55" s="22"/>
      <c r="AA55" s="226"/>
      <c r="AB55" s="222"/>
      <c r="AD55" s="2">
        <v>0</v>
      </c>
    </row>
    <row r="56" spans="1:31" ht="14.65" customHeight="1" x14ac:dyDescent="0.15">
      <c r="A56" s="1" t="s">
        <v>129</v>
      </c>
      <c r="D56" s="25"/>
      <c r="E56" s="19"/>
      <c r="F56" s="19" t="s">
        <v>115</v>
      </c>
      <c r="G56" s="19"/>
      <c r="H56" s="29"/>
      <c r="I56" s="19"/>
      <c r="J56" s="19"/>
      <c r="K56" s="18"/>
      <c r="L56" s="18"/>
      <c r="M56" s="18"/>
      <c r="N56" s="18"/>
      <c r="O56" s="18"/>
      <c r="P56" s="26">
        <v>2140</v>
      </c>
      <c r="Q56" s="27"/>
      <c r="R56" s="40"/>
      <c r="S56" s="40"/>
      <c r="T56" s="40"/>
      <c r="U56" s="40"/>
      <c r="V56" s="40"/>
      <c r="W56" s="40"/>
      <c r="X56" s="40"/>
      <c r="Y56" s="40"/>
      <c r="Z56" s="22"/>
      <c r="AA56" s="226"/>
      <c r="AB56" s="222"/>
      <c r="AD56" s="2">
        <f>IF(COUNTIF(AD57:AD58,"-")=COUNTA(AD57:AD58),"-",SUM(AD57:AD58))</f>
        <v>2139680333</v>
      </c>
    </row>
    <row r="57" spans="1:31" ht="14.65" customHeight="1" x14ac:dyDescent="0.15">
      <c r="A57" s="1" t="s">
        <v>130</v>
      </c>
      <c r="D57" s="25"/>
      <c r="E57" s="19"/>
      <c r="F57" s="19"/>
      <c r="G57" s="19" t="s">
        <v>131</v>
      </c>
      <c r="H57" s="19"/>
      <c r="I57" s="19"/>
      <c r="J57" s="19"/>
      <c r="K57" s="18"/>
      <c r="L57" s="18"/>
      <c r="M57" s="18"/>
      <c r="N57" s="18"/>
      <c r="O57" s="18"/>
      <c r="P57" s="26">
        <v>1794</v>
      </c>
      <c r="Q57" s="27"/>
      <c r="R57" s="40"/>
      <c r="S57" s="40"/>
      <c r="T57" s="40"/>
      <c r="U57" s="40"/>
      <c r="V57" s="40"/>
      <c r="W57" s="40"/>
      <c r="X57" s="40"/>
      <c r="Y57" s="40"/>
      <c r="Z57" s="22"/>
      <c r="AA57" s="226"/>
      <c r="AB57" s="222"/>
      <c r="AD57" s="2">
        <v>1793667417</v>
      </c>
    </row>
    <row r="58" spans="1:31" ht="14.65" customHeight="1" x14ac:dyDescent="0.15">
      <c r="A58" s="1" t="s">
        <v>132</v>
      </c>
      <c r="D58" s="25"/>
      <c r="E58" s="19"/>
      <c r="F58" s="19"/>
      <c r="G58" s="19" t="s">
        <v>117</v>
      </c>
      <c r="H58" s="19"/>
      <c r="I58" s="19"/>
      <c r="J58" s="19"/>
      <c r="K58" s="18"/>
      <c r="L58" s="18"/>
      <c r="M58" s="18"/>
      <c r="N58" s="18"/>
      <c r="O58" s="18"/>
      <c r="P58" s="26">
        <v>346</v>
      </c>
      <c r="Q58" s="27"/>
      <c r="R58" s="40"/>
      <c r="S58" s="40"/>
      <c r="T58" s="40"/>
      <c r="U58" s="40"/>
      <c r="V58" s="40"/>
      <c r="W58" s="40"/>
      <c r="X58" s="40"/>
      <c r="Y58" s="40"/>
      <c r="Z58" s="22"/>
      <c r="AA58" s="226"/>
      <c r="AB58" s="222"/>
      <c r="AD58" s="2">
        <v>346012916</v>
      </c>
    </row>
    <row r="59" spans="1:31" ht="14.65" customHeight="1" x14ac:dyDescent="0.15">
      <c r="A59" s="1" t="s">
        <v>133</v>
      </c>
      <c r="D59" s="25"/>
      <c r="E59" s="19"/>
      <c r="F59" s="19" t="s">
        <v>134</v>
      </c>
      <c r="G59" s="19"/>
      <c r="H59" s="19"/>
      <c r="I59" s="19"/>
      <c r="J59" s="19"/>
      <c r="K59" s="18"/>
      <c r="L59" s="18"/>
      <c r="M59" s="18"/>
      <c r="N59" s="18"/>
      <c r="O59" s="18"/>
      <c r="P59" s="26">
        <v>15</v>
      </c>
      <c r="Q59" s="27"/>
      <c r="R59" s="40"/>
      <c r="S59" s="40"/>
      <c r="T59" s="40"/>
      <c r="U59" s="40"/>
      <c r="V59" s="40"/>
      <c r="W59" s="40"/>
      <c r="X59" s="40"/>
      <c r="Y59" s="40"/>
      <c r="Z59" s="22"/>
      <c r="AA59" s="226"/>
      <c r="AB59" s="222"/>
      <c r="AD59" s="2">
        <v>14988923</v>
      </c>
    </row>
    <row r="60" spans="1:31" ht="14.65" customHeight="1" x14ac:dyDescent="0.15">
      <c r="A60" s="1" t="s">
        <v>135</v>
      </c>
      <c r="D60" s="25"/>
      <c r="E60" s="19"/>
      <c r="F60" s="19" t="s">
        <v>32</v>
      </c>
      <c r="G60" s="19"/>
      <c r="H60" s="29"/>
      <c r="I60" s="19"/>
      <c r="J60" s="19"/>
      <c r="K60" s="18"/>
      <c r="L60" s="18"/>
      <c r="M60" s="18"/>
      <c r="N60" s="18"/>
      <c r="O60" s="18"/>
      <c r="P60" s="26">
        <v>11</v>
      </c>
      <c r="Q60" s="27"/>
      <c r="R60" s="40"/>
      <c r="S60" s="40"/>
      <c r="T60" s="40"/>
      <c r="U60" s="40"/>
      <c r="V60" s="40"/>
      <c r="W60" s="40"/>
      <c r="X60" s="40"/>
      <c r="Y60" s="40"/>
      <c r="Z60" s="22"/>
      <c r="AA60" s="226"/>
      <c r="AB60" s="222"/>
      <c r="AD60" s="2">
        <v>10712700</v>
      </c>
    </row>
    <row r="61" spans="1:31" ht="14.65" customHeight="1" x14ac:dyDescent="0.15">
      <c r="A61" s="1" t="s">
        <v>136</v>
      </c>
      <c r="D61" s="25"/>
      <c r="E61" s="19"/>
      <c r="F61" s="40" t="s">
        <v>121</v>
      </c>
      <c r="G61" s="19"/>
      <c r="H61" s="19"/>
      <c r="I61" s="19"/>
      <c r="J61" s="19"/>
      <c r="K61" s="18"/>
      <c r="L61" s="18"/>
      <c r="M61" s="18"/>
      <c r="N61" s="18"/>
      <c r="O61" s="18"/>
      <c r="P61" s="26">
        <v>-30</v>
      </c>
      <c r="Q61" s="27"/>
      <c r="R61" s="40"/>
      <c r="S61" s="40"/>
      <c r="T61" s="40"/>
      <c r="U61" s="40"/>
      <c r="V61" s="40"/>
      <c r="W61" s="40"/>
      <c r="X61" s="40"/>
      <c r="Y61" s="40"/>
      <c r="Z61" s="22"/>
      <c r="AA61" s="226"/>
      <c r="AB61" s="222"/>
      <c r="AD61" s="2">
        <v>-29708910</v>
      </c>
    </row>
    <row r="62" spans="1:31" ht="14.65" customHeight="1" thickBot="1" x14ac:dyDescent="0.2">
      <c r="A62" s="1">
        <v>1565000</v>
      </c>
      <c r="B62" s="1" t="s">
        <v>137</v>
      </c>
      <c r="D62" s="25"/>
      <c r="E62" s="19" t="s">
        <v>341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6" t="s">
        <v>364</v>
      </c>
      <c r="Q62" s="27"/>
      <c r="R62" s="247" t="s">
        <v>138</v>
      </c>
      <c r="S62" s="248"/>
      <c r="T62" s="248"/>
      <c r="U62" s="248"/>
      <c r="V62" s="248"/>
      <c r="W62" s="248"/>
      <c r="X62" s="248"/>
      <c r="Y62" s="249"/>
      <c r="Z62" s="42">
        <v>60506</v>
      </c>
      <c r="AA62" s="227"/>
      <c r="AB62" s="222"/>
      <c r="AD62" s="2" t="s">
        <v>199</v>
      </c>
      <c r="AE62" s="2" t="e">
        <f>IF(AND(AE24="-",AE25="-",#REF!="-"),"-",SUM(AE24,AE25,#REF!))</f>
        <v>#REF!</v>
      </c>
    </row>
    <row r="63" spans="1:31" ht="14.65" customHeight="1" thickBot="1" x14ac:dyDescent="0.2">
      <c r="A63" s="1" t="s">
        <v>139</v>
      </c>
      <c r="B63" s="1" t="s">
        <v>140</v>
      </c>
      <c r="D63" s="250" t="s">
        <v>141</v>
      </c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326"/>
      <c r="P63" s="44">
        <v>108990</v>
      </c>
      <c r="Q63" s="45"/>
      <c r="R63" s="254" t="s">
        <v>142</v>
      </c>
      <c r="S63" s="255"/>
      <c r="T63" s="255"/>
      <c r="U63" s="255"/>
      <c r="V63" s="255"/>
      <c r="W63" s="255"/>
      <c r="X63" s="255"/>
      <c r="Y63" s="256"/>
      <c r="Z63" s="44">
        <v>108990</v>
      </c>
      <c r="AA63" s="228" t="s">
        <v>12</v>
      </c>
      <c r="AB63" s="222"/>
      <c r="AD63" s="2">
        <f>IF(AND(AD7="-",AD52="-",AD62="-"),"-",SUM(AD7,AD52,AD62))</f>
        <v>108989622104</v>
      </c>
      <c r="AE63" s="2" t="e">
        <f>IF(AND(AE22="-",AE62="-"),"-",SUM(AE22,AE62))</f>
        <v>#REF!</v>
      </c>
    </row>
    <row r="64" spans="1:31" ht="14.65" customHeight="1" x14ac:dyDescent="0.15"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Z64" s="18"/>
      <c r="AA64" s="18"/>
      <c r="AB64" s="222"/>
    </row>
    <row r="65" spans="4:28" ht="14.65" customHeight="1" x14ac:dyDescent="0.15">
      <c r="D65" s="48"/>
      <c r="E65" s="49" t="s">
        <v>143</v>
      </c>
      <c r="F65" s="48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7"/>
      <c r="AA65" s="47"/>
      <c r="AB65" s="222"/>
    </row>
    <row r="66" spans="4:28" ht="14.65" customHeight="1" x14ac:dyDescent="0.15">
      <c r="AB66" s="222"/>
    </row>
    <row r="67" spans="4:28" ht="14.65" customHeight="1" x14ac:dyDescent="0.15">
      <c r="AB67" s="222"/>
    </row>
    <row r="68" spans="4:28" ht="14.65" customHeight="1" x14ac:dyDescent="0.15">
      <c r="AB68" s="222"/>
    </row>
    <row r="69" spans="4:28" ht="14.65" customHeight="1" x14ac:dyDescent="0.15">
      <c r="AB69" s="222"/>
    </row>
    <row r="70" spans="4:28" ht="16.5" customHeight="1" x14ac:dyDescent="0.15">
      <c r="AB70" s="222"/>
    </row>
    <row r="71" spans="4:28" ht="14.65" customHeight="1" x14ac:dyDescent="0.15">
      <c r="AB71" s="222"/>
    </row>
    <row r="72" spans="4:28" ht="9.75" customHeight="1" x14ac:dyDescent="0.15"/>
    <row r="73" spans="4:28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10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opLeftCell="B1" zoomScale="85" zoomScaleNormal="85" zoomScaleSheetLayoutView="100" workbookViewId="0"/>
  </sheetViews>
  <sheetFormatPr defaultRowHeight="13.5" x14ac:dyDescent="0.15"/>
  <cols>
    <col min="1" max="1" width="0" style="50" hidden="1" customWidth="1"/>
    <col min="2" max="2" width="0.625" style="8" customWidth="1"/>
    <col min="3" max="3" width="1.25" style="51" customWidth="1"/>
    <col min="4" max="12" width="2.125" style="51" customWidth="1"/>
    <col min="13" max="13" width="18.375" style="51" customWidth="1"/>
    <col min="14" max="14" width="21.625" style="51" bestFit="1" customWidth="1"/>
    <col min="15" max="15" width="2.5" style="51" customWidth="1"/>
    <col min="16" max="16" width="0.625" style="51" customWidth="1"/>
    <col min="17" max="17" width="9" style="8"/>
    <col min="18" max="18" width="0" style="8" hidden="1" customWidth="1"/>
    <col min="19" max="16384" width="9" style="8"/>
  </cols>
  <sheetData>
    <row r="1" spans="1:27" x14ac:dyDescent="0.15">
      <c r="A1" s="3"/>
      <c r="C1" s="52"/>
      <c r="D1" s="52"/>
      <c r="E1" s="52"/>
      <c r="F1" s="52"/>
      <c r="G1" s="52"/>
      <c r="H1" s="52"/>
      <c r="I1" s="52"/>
      <c r="J1" s="5"/>
      <c r="K1" s="5"/>
      <c r="L1" s="5"/>
      <c r="M1" s="5"/>
      <c r="N1" s="5"/>
      <c r="O1" s="5"/>
      <c r="P1" s="53"/>
    </row>
    <row r="2" spans="1:27" ht="24" x14ac:dyDescent="0.2">
      <c r="C2" s="262" t="s">
        <v>342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54"/>
    </row>
    <row r="3" spans="1:27" ht="17.25" x14ac:dyDescent="0.2">
      <c r="C3" s="263" t="s">
        <v>358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54"/>
    </row>
    <row r="4" spans="1:27" ht="17.25" x14ac:dyDescent="0.2">
      <c r="C4" s="263" t="s">
        <v>359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54"/>
    </row>
    <row r="5" spans="1:27" ht="18" thickBot="1" x14ac:dyDescent="0.25">
      <c r="C5" s="55"/>
      <c r="D5" s="54"/>
      <c r="E5" s="54"/>
      <c r="F5" s="54"/>
      <c r="G5" s="54"/>
      <c r="H5" s="54"/>
      <c r="I5" s="54"/>
      <c r="J5" s="54"/>
      <c r="K5" s="54"/>
      <c r="L5" s="54"/>
      <c r="M5" s="56"/>
      <c r="N5" s="54"/>
      <c r="O5" s="56" t="s">
        <v>1</v>
      </c>
      <c r="P5" s="54"/>
    </row>
    <row r="6" spans="1:27" ht="18" thickBot="1" x14ac:dyDescent="0.25">
      <c r="A6" s="50" t="s">
        <v>2</v>
      </c>
      <c r="C6" s="264" t="s">
        <v>4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6" t="s">
        <v>5</v>
      </c>
      <c r="O6" s="267"/>
      <c r="P6" s="54"/>
    </row>
    <row r="7" spans="1:27" x14ac:dyDescent="0.15">
      <c r="A7" s="50" t="s">
        <v>144</v>
      </c>
      <c r="C7" s="57"/>
      <c r="D7" s="58" t="s">
        <v>145</v>
      </c>
      <c r="E7" s="58"/>
      <c r="F7" s="59"/>
      <c r="G7" s="58"/>
      <c r="H7" s="58"/>
      <c r="I7" s="58"/>
      <c r="J7" s="58"/>
      <c r="K7" s="59"/>
      <c r="L7" s="59"/>
      <c r="M7" s="59"/>
      <c r="N7" s="60">
        <v>30680</v>
      </c>
      <c r="O7" s="61"/>
      <c r="P7" s="62"/>
      <c r="R7" s="8">
        <f>IF(AND(R8="-",R23="-"),"-",SUM(R8,R23))</f>
        <v>30680167422</v>
      </c>
      <c r="AA7" s="229"/>
    </row>
    <row r="8" spans="1:27" x14ac:dyDescent="0.15">
      <c r="A8" s="50" t="s">
        <v>146</v>
      </c>
      <c r="C8" s="57"/>
      <c r="D8" s="58"/>
      <c r="E8" s="58" t="s">
        <v>147</v>
      </c>
      <c r="F8" s="58"/>
      <c r="G8" s="58"/>
      <c r="H8" s="58"/>
      <c r="I8" s="58"/>
      <c r="J8" s="58"/>
      <c r="K8" s="59"/>
      <c r="L8" s="59"/>
      <c r="M8" s="59"/>
      <c r="N8" s="60">
        <v>13317</v>
      </c>
      <c r="O8" s="63" t="s">
        <v>12</v>
      </c>
      <c r="P8" s="62"/>
      <c r="R8" s="8">
        <f>IF(COUNTIF(R9:R22,"-")=COUNTA(R9:R22),"-",SUM(R9,R14,R19))</f>
        <v>13316612279</v>
      </c>
      <c r="AA8" s="229"/>
    </row>
    <row r="9" spans="1:27" x14ac:dyDescent="0.15">
      <c r="A9" s="50" t="s">
        <v>148</v>
      </c>
      <c r="C9" s="57"/>
      <c r="D9" s="58"/>
      <c r="E9" s="58"/>
      <c r="F9" s="58" t="s">
        <v>149</v>
      </c>
      <c r="G9" s="58"/>
      <c r="H9" s="58"/>
      <c r="I9" s="58"/>
      <c r="J9" s="58"/>
      <c r="K9" s="59"/>
      <c r="L9" s="59"/>
      <c r="M9" s="59"/>
      <c r="N9" s="60">
        <v>3874</v>
      </c>
      <c r="O9" s="63"/>
      <c r="P9" s="62"/>
      <c r="R9" s="8">
        <f>IF(COUNTIF(R10:R13,"-")=COUNTA(R10:R13),"-",SUM(R10:R13))</f>
        <v>3873601230</v>
      </c>
      <c r="AA9" s="229"/>
    </row>
    <row r="10" spans="1:27" x14ac:dyDescent="0.15">
      <c r="A10" s="50" t="s">
        <v>150</v>
      </c>
      <c r="C10" s="57"/>
      <c r="D10" s="58"/>
      <c r="E10" s="58"/>
      <c r="F10" s="58"/>
      <c r="G10" s="58" t="s">
        <v>151</v>
      </c>
      <c r="H10" s="58"/>
      <c r="I10" s="58"/>
      <c r="J10" s="58"/>
      <c r="K10" s="59"/>
      <c r="L10" s="59"/>
      <c r="M10" s="59"/>
      <c r="N10" s="60">
        <v>3192</v>
      </c>
      <c r="O10" s="63"/>
      <c r="P10" s="62"/>
      <c r="R10" s="8">
        <v>3191694283</v>
      </c>
      <c r="AA10" s="229"/>
    </row>
    <row r="11" spans="1:27" x14ac:dyDescent="0.15">
      <c r="A11" s="50" t="s">
        <v>152</v>
      </c>
      <c r="C11" s="57"/>
      <c r="D11" s="58"/>
      <c r="E11" s="58"/>
      <c r="F11" s="58"/>
      <c r="G11" s="58" t="s">
        <v>153</v>
      </c>
      <c r="H11" s="58"/>
      <c r="I11" s="58"/>
      <c r="J11" s="58"/>
      <c r="K11" s="59"/>
      <c r="L11" s="59"/>
      <c r="M11" s="59"/>
      <c r="N11" s="60">
        <v>240</v>
      </c>
      <c r="O11" s="63"/>
      <c r="P11" s="62"/>
      <c r="R11" s="8">
        <v>239923893</v>
      </c>
      <c r="AA11" s="229"/>
    </row>
    <row r="12" spans="1:27" x14ac:dyDescent="0.15">
      <c r="A12" s="50" t="s">
        <v>154</v>
      </c>
      <c r="C12" s="57"/>
      <c r="D12" s="58"/>
      <c r="E12" s="58"/>
      <c r="F12" s="58"/>
      <c r="G12" s="58" t="s">
        <v>155</v>
      </c>
      <c r="H12" s="58"/>
      <c r="I12" s="58"/>
      <c r="J12" s="58"/>
      <c r="K12" s="59"/>
      <c r="L12" s="59"/>
      <c r="M12" s="59"/>
      <c r="N12" s="60">
        <v>82</v>
      </c>
      <c r="O12" s="63"/>
      <c r="P12" s="62"/>
      <c r="R12" s="8">
        <v>81688584</v>
      </c>
      <c r="AA12" s="229"/>
    </row>
    <row r="13" spans="1:27" x14ac:dyDescent="0.15">
      <c r="A13" s="50" t="s">
        <v>156</v>
      </c>
      <c r="C13" s="57"/>
      <c r="D13" s="58"/>
      <c r="E13" s="58"/>
      <c r="F13" s="58"/>
      <c r="G13" s="58" t="s">
        <v>32</v>
      </c>
      <c r="H13" s="58"/>
      <c r="I13" s="58"/>
      <c r="J13" s="58"/>
      <c r="K13" s="59"/>
      <c r="L13" s="59"/>
      <c r="M13" s="59"/>
      <c r="N13" s="60">
        <v>360</v>
      </c>
      <c r="O13" s="63"/>
      <c r="P13" s="62"/>
      <c r="R13" s="8">
        <v>360294470</v>
      </c>
      <c r="AA13" s="229"/>
    </row>
    <row r="14" spans="1:27" x14ac:dyDescent="0.15">
      <c r="A14" s="50" t="s">
        <v>157</v>
      </c>
      <c r="C14" s="57"/>
      <c r="D14" s="58"/>
      <c r="E14" s="58"/>
      <c r="F14" s="58" t="s">
        <v>158</v>
      </c>
      <c r="G14" s="58"/>
      <c r="H14" s="58"/>
      <c r="I14" s="58"/>
      <c r="J14" s="58"/>
      <c r="K14" s="59"/>
      <c r="L14" s="59"/>
      <c r="M14" s="59"/>
      <c r="N14" s="60">
        <v>8666</v>
      </c>
      <c r="O14" s="63" t="s">
        <v>12</v>
      </c>
      <c r="P14" s="62"/>
      <c r="R14" s="8">
        <f>IF(COUNTIF(R15:R18,"-")=COUNTA(R15:R18),"-",SUM(R15:R18))</f>
        <v>8665713825</v>
      </c>
      <c r="AA14" s="229"/>
    </row>
    <row r="15" spans="1:27" x14ac:dyDescent="0.15">
      <c r="A15" s="50" t="s">
        <v>159</v>
      </c>
      <c r="C15" s="57"/>
      <c r="D15" s="58"/>
      <c r="E15" s="58"/>
      <c r="F15" s="58"/>
      <c r="G15" s="58" t="s">
        <v>160</v>
      </c>
      <c r="H15" s="58"/>
      <c r="I15" s="58"/>
      <c r="J15" s="58"/>
      <c r="K15" s="59"/>
      <c r="L15" s="59"/>
      <c r="M15" s="59"/>
      <c r="N15" s="60">
        <v>4736</v>
      </c>
      <c r="O15" s="63"/>
      <c r="P15" s="62"/>
      <c r="R15" s="8">
        <v>4735793601</v>
      </c>
      <c r="AA15" s="229"/>
    </row>
    <row r="16" spans="1:27" x14ac:dyDescent="0.15">
      <c r="A16" s="50" t="s">
        <v>161</v>
      </c>
      <c r="C16" s="57"/>
      <c r="D16" s="58"/>
      <c r="E16" s="58"/>
      <c r="F16" s="58"/>
      <c r="G16" s="58" t="s">
        <v>162</v>
      </c>
      <c r="H16" s="58"/>
      <c r="I16" s="58"/>
      <c r="J16" s="58"/>
      <c r="K16" s="59"/>
      <c r="L16" s="59"/>
      <c r="M16" s="59"/>
      <c r="N16" s="60">
        <v>819</v>
      </c>
      <c r="O16" s="63"/>
      <c r="P16" s="62"/>
      <c r="R16" s="8">
        <v>819463976</v>
      </c>
      <c r="AA16" s="229"/>
    </row>
    <row r="17" spans="1:27" x14ac:dyDescent="0.15">
      <c r="A17" s="50" t="s">
        <v>163</v>
      </c>
      <c r="C17" s="57"/>
      <c r="D17" s="58"/>
      <c r="E17" s="58"/>
      <c r="F17" s="58"/>
      <c r="G17" s="58" t="s">
        <v>164</v>
      </c>
      <c r="H17" s="58"/>
      <c r="I17" s="58"/>
      <c r="J17" s="58"/>
      <c r="K17" s="59"/>
      <c r="L17" s="59"/>
      <c r="M17" s="59"/>
      <c r="N17" s="60">
        <v>3097</v>
      </c>
      <c r="O17" s="63"/>
      <c r="P17" s="62"/>
      <c r="R17" s="8">
        <v>3097176876</v>
      </c>
      <c r="AA17" s="229"/>
    </row>
    <row r="18" spans="1:27" x14ac:dyDescent="0.15">
      <c r="A18" s="50" t="s">
        <v>165</v>
      </c>
      <c r="C18" s="57"/>
      <c r="D18" s="58"/>
      <c r="E18" s="58"/>
      <c r="F18" s="58"/>
      <c r="G18" s="58" t="s">
        <v>32</v>
      </c>
      <c r="H18" s="58"/>
      <c r="I18" s="58"/>
      <c r="J18" s="58"/>
      <c r="K18" s="59"/>
      <c r="L18" s="59"/>
      <c r="M18" s="59"/>
      <c r="N18" s="60">
        <v>13</v>
      </c>
      <c r="O18" s="63"/>
      <c r="P18" s="62"/>
      <c r="R18" s="8">
        <v>13279372</v>
      </c>
      <c r="AA18" s="229"/>
    </row>
    <row r="19" spans="1:27" x14ac:dyDescent="0.15">
      <c r="A19" s="50" t="s">
        <v>166</v>
      </c>
      <c r="C19" s="57"/>
      <c r="D19" s="58"/>
      <c r="E19" s="58"/>
      <c r="F19" s="58" t="s">
        <v>167</v>
      </c>
      <c r="G19" s="58"/>
      <c r="H19" s="58"/>
      <c r="I19" s="58"/>
      <c r="J19" s="58"/>
      <c r="K19" s="59"/>
      <c r="L19" s="59"/>
      <c r="M19" s="59"/>
      <c r="N19" s="60">
        <v>777</v>
      </c>
      <c r="O19" s="63"/>
      <c r="P19" s="62"/>
      <c r="R19" s="8">
        <f>IF(COUNTIF(R20:R22,"-")=COUNTA(R20:R22),"-",SUM(R20:R22))</f>
        <v>777297224</v>
      </c>
      <c r="AA19" s="229"/>
    </row>
    <row r="20" spans="1:27" x14ac:dyDescent="0.15">
      <c r="A20" s="50" t="s">
        <v>168</v>
      </c>
      <c r="C20" s="57"/>
      <c r="D20" s="58"/>
      <c r="E20" s="58"/>
      <c r="F20" s="59"/>
      <c r="G20" s="59" t="s">
        <v>169</v>
      </c>
      <c r="H20" s="59"/>
      <c r="I20" s="58"/>
      <c r="J20" s="58"/>
      <c r="K20" s="59"/>
      <c r="L20" s="59"/>
      <c r="M20" s="59"/>
      <c r="N20" s="60">
        <v>397</v>
      </c>
      <c r="O20" s="63"/>
      <c r="P20" s="62"/>
      <c r="R20" s="8">
        <v>397428003</v>
      </c>
      <c r="AA20" s="229"/>
    </row>
    <row r="21" spans="1:27" x14ac:dyDescent="0.15">
      <c r="A21" s="50" t="s">
        <v>170</v>
      </c>
      <c r="C21" s="57"/>
      <c r="D21" s="58"/>
      <c r="E21" s="58"/>
      <c r="F21" s="59"/>
      <c r="G21" s="58" t="s">
        <v>171</v>
      </c>
      <c r="H21" s="58"/>
      <c r="I21" s="58"/>
      <c r="J21" s="58"/>
      <c r="K21" s="59"/>
      <c r="L21" s="59"/>
      <c r="M21" s="59"/>
      <c r="N21" s="60">
        <v>52</v>
      </c>
      <c r="O21" s="63"/>
      <c r="P21" s="62"/>
      <c r="R21" s="8">
        <v>51734406</v>
      </c>
      <c r="AA21" s="229"/>
    </row>
    <row r="22" spans="1:27" x14ac:dyDescent="0.15">
      <c r="A22" s="50" t="s">
        <v>172</v>
      </c>
      <c r="C22" s="57"/>
      <c r="D22" s="58"/>
      <c r="E22" s="58"/>
      <c r="F22" s="59"/>
      <c r="G22" s="58" t="s">
        <v>32</v>
      </c>
      <c r="H22" s="58"/>
      <c r="I22" s="58"/>
      <c r="J22" s="58"/>
      <c r="K22" s="59"/>
      <c r="L22" s="59"/>
      <c r="M22" s="59"/>
      <c r="N22" s="60">
        <v>328</v>
      </c>
      <c r="O22" s="63"/>
      <c r="P22" s="62"/>
      <c r="R22" s="8">
        <v>328134815</v>
      </c>
      <c r="AA22" s="229"/>
    </row>
    <row r="23" spans="1:27" x14ac:dyDescent="0.15">
      <c r="A23" s="50" t="s">
        <v>173</v>
      </c>
      <c r="C23" s="57"/>
      <c r="D23" s="58"/>
      <c r="E23" s="59" t="s">
        <v>174</v>
      </c>
      <c r="F23" s="59"/>
      <c r="G23" s="58"/>
      <c r="H23" s="58"/>
      <c r="I23" s="58"/>
      <c r="J23" s="58"/>
      <c r="K23" s="59"/>
      <c r="L23" s="59"/>
      <c r="M23" s="59"/>
      <c r="N23" s="60">
        <v>17364</v>
      </c>
      <c r="O23" s="63"/>
      <c r="P23" s="62"/>
      <c r="R23" s="8">
        <f>IF(COUNTIF(R24:R27,"-")=COUNTA(R24:R27),"-",SUM(R24:R27))</f>
        <v>17363555143</v>
      </c>
      <c r="AA23" s="229"/>
    </row>
    <row r="24" spans="1:27" x14ac:dyDescent="0.15">
      <c r="A24" s="50" t="s">
        <v>175</v>
      </c>
      <c r="C24" s="57"/>
      <c r="D24" s="58"/>
      <c r="E24" s="58"/>
      <c r="F24" s="58" t="s">
        <v>176</v>
      </c>
      <c r="G24" s="58"/>
      <c r="H24" s="58"/>
      <c r="I24" s="58"/>
      <c r="J24" s="58"/>
      <c r="K24" s="59"/>
      <c r="L24" s="59"/>
      <c r="M24" s="59"/>
      <c r="N24" s="60">
        <v>6656</v>
      </c>
      <c r="O24" s="63"/>
      <c r="P24" s="62"/>
      <c r="R24" s="8">
        <v>6655863296</v>
      </c>
      <c r="AA24" s="229"/>
    </row>
    <row r="25" spans="1:27" x14ac:dyDescent="0.15">
      <c r="A25" s="50" t="s">
        <v>177</v>
      </c>
      <c r="C25" s="57"/>
      <c r="D25" s="58"/>
      <c r="E25" s="58"/>
      <c r="F25" s="58" t="s">
        <v>178</v>
      </c>
      <c r="G25" s="58"/>
      <c r="H25" s="58"/>
      <c r="I25" s="58"/>
      <c r="J25" s="58"/>
      <c r="K25" s="59"/>
      <c r="L25" s="59"/>
      <c r="M25" s="59"/>
      <c r="N25" s="60">
        <v>10694</v>
      </c>
      <c r="O25" s="63"/>
      <c r="P25" s="62"/>
      <c r="R25" s="8">
        <v>10693738751</v>
      </c>
      <c r="AA25" s="229"/>
    </row>
    <row r="26" spans="1:27" x14ac:dyDescent="0.15">
      <c r="A26" s="50" t="s">
        <v>179</v>
      </c>
      <c r="C26" s="57"/>
      <c r="D26" s="58"/>
      <c r="E26" s="58"/>
      <c r="F26" s="58" t="s">
        <v>180</v>
      </c>
      <c r="G26" s="58"/>
      <c r="H26" s="58"/>
      <c r="I26" s="58"/>
      <c r="J26" s="58"/>
      <c r="K26" s="59"/>
      <c r="L26" s="59"/>
      <c r="M26" s="59"/>
      <c r="N26" s="60">
        <v>0</v>
      </c>
      <c r="O26" s="63"/>
      <c r="P26" s="62"/>
      <c r="R26" s="8">
        <v>0</v>
      </c>
      <c r="AA26" s="229"/>
    </row>
    <row r="27" spans="1:27" x14ac:dyDescent="0.15">
      <c r="A27" s="50" t="s">
        <v>181</v>
      </c>
      <c r="C27" s="57"/>
      <c r="D27" s="58"/>
      <c r="E27" s="58"/>
      <c r="F27" s="58" t="s">
        <v>32</v>
      </c>
      <c r="G27" s="58"/>
      <c r="H27" s="58"/>
      <c r="I27" s="58"/>
      <c r="J27" s="58"/>
      <c r="K27" s="59"/>
      <c r="L27" s="59"/>
      <c r="M27" s="59"/>
      <c r="N27" s="60">
        <v>14</v>
      </c>
      <c r="O27" s="63"/>
      <c r="P27" s="62"/>
      <c r="R27" s="8">
        <v>13953096</v>
      </c>
      <c r="AA27" s="229"/>
    </row>
    <row r="28" spans="1:27" x14ac:dyDescent="0.15">
      <c r="A28" s="50" t="s">
        <v>182</v>
      </c>
      <c r="C28" s="57"/>
      <c r="D28" s="58" t="s">
        <v>183</v>
      </c>
      <c r="E28" s="58"/>
      <c r="F28" s="58"/>
      <c r="G28" s="58"/>
      <c r="H28" s="58"/>
      <c r="I28" s="58"/>
      <c r="J28" s="58"/>
      <c r="K28" s="59"/>
      <c r="L28" s="59"/>
      <c r="M28" s="59"/>
      <c r="N28" s="60">
        <v>2572</v>
      </c>
      <c r="O28" s="63"/>
      <c r="P28" s="62"/>
      <c r="R28" s="8">
        <f>IF(COUNTIF(R29:R30,"-")=COUNTA(R29:R30),"-",SUM(R29:R30))</f>
        <v>2572153430</v>
      </c>
      <c r="AA28" s="229"/>
    </row>
    <row r="29" spans="1:27" x14ac:dyDescent="0.15">
      <c r="A29" s="50" t="s">
        <v>184</v>
      </c>
      <c r="C29" s="57"/>
      <c r="D29" s="58"/>
      <c r="E29" s="58" t="s">
        <v>185</v>
      </c>
      <c r="F29" s="58"/>
      <c r="G29" s="58"/>
      <c r="H29" s="58"/>
      <c r="I29" s="58"/>
      <c r="J29" s="58"/>
      <c r="K29" s="64"/>
      <c r="L29" s="64"/>
      <c r="M29" s="64"/>
      <c r="N29" s="60">
        <v>1936</v>
      </c>
      <c r="O29" s="63"/>
      <c r="P29" s="62"/>
      <c r="R29" s="8">
        <v>1935706979</v>
      </c>
      <c r="AA29" s="229"/>
    </row>
    <row r="30" spans="1:27" x14ac:dyDescent="0.15">
      <c r="A30" s="50" t="s">
        <v>186</v>
      </c>
      <c r="C30" s="57"/>
      <c r="D30" s="58"/>
      <c r="E30" s="58" t="s">
        <v>32</v>
      </c>
      <c r="F30" s="58"/>
      <c r="G30" s="59"/>
      <c r="H30" s="58"/>
      <c r="I30" s="58"/>
      <c r="J30" s="58"/>
      <c r="K30" s="64"/>
      <c r="L30" s="64"/>
      <c r="M30" s="64"/>
      <c r="N30" s="60">
        <v>636</v>
      </c>
      <c r="O30" s="63"/>
      <c r="P30" s="62"/>
      <c r="R30" s="8">
        <v>636446451</v>
      </c>
      <c r="AA30" s="229"/>
    </row>
    <row r="31" spans="1:27" x14ac:dyDescent="0.15">
      <c r="A31" s="50" t="s">
        <v>187</v>
      </c>
      <c r="C31" s="65" t="s">
        <v>188</v>
      </c>
      <c r="D31" s="66"/>
      <c r="E31" s="66"/>
      <c r="F31" s="66"/>
      <c r="G31" s="66"/>
      <c r="H31" s="66"/>
      <c r="I31" s="66"/>
      <c r="J31" s="66"/>
      <c r="K31" s="67"/>
      <c r="L31" s="67"/>
      <c r="M31" s="67"/>
      <c r="N31" s="68">
        <v>-28108</v>
      </c>
      <c r="O31" s="69"/>
      <c r="P31" s="62"/>
      <c r="R31" s="8">
        <f>IF(COUNTIF(R7:R28,"-")=COUNTA(R7:R28),"-",SUM(R28)-SUM(R7))</f>
        <v>-28108013992</v>
      </c>
      <c r="AA31" s="229"/>
    </row>
    <row r="32" spans="1:27" x14ac:dyDescent="0.15">
      <c r="A32" s="50" t="s">
        <v>189</v>
      </c>
      <c r="C32" s="57"/>
      <c r="D32" s="58" t="s">
        <v>190</v>
      </c>
      <c r="E32" s="58"/>
      <c r="F32" s="59"/>
      <c r="G32" s="58"/>
      <c r="H32" s="58"/>
      <c r="I32" s="58"/>
      <c r="J32" s="58"/>
      <c r="K32" s="59"/>
      <c r="L32" s="59"/>
      <c r="M32" s="59"/>
      <c r="N32" s="60">
        <v>104</v>
      </c>
      <c r="O32" s="61"/>
      <c r="P32" s="62"/>
      <c r="R32" s="8">
        <f>IF(COUNTIF(R33:R37,"-")=COUNTA(R33:R37),"-",SUM(R33:R37))</f>
        <v>103980262</v>
      </c>
      <c r="AA32" s="229"/>
    </row>
    <row r="33" spans="1:27" x14ac:dyDescent="0.15">
      <c r="A33" s="50" t="s">
        <v>191</v>
      </c>
      <c r="C33" s="57"/>
      <c r="D33" s="58"/>
      <c r="E33" s="59" t="s">
        <v>192</v>
      </c>
      <c r="F33" s="59"/>
      <c r="G33" s="58"/>
      <c r="H33" s="58"/>
      <c r="I33" s="58"/>
      <c r="J33" s="58"/>
      <c r="K33" s="59"/>
      <c r="L33" s="59"/>
      <c r="M33" s="59"/>
      <c r="N33" s="60">
        <v>34</v>
      </c>
      <c r="O33" s="63"/>
      <c r="P33" s="62"/>
      <c r="R33" s="8">
        <v>33558755</v>
      </c>
      <c r="AA33" s="229"/>
    </row>
    <row r="34" spans="1:27" x14ac:dyDescent="0.15">
      <c r="A34" s="50" t="s">
        <v>193</v>
      </c>
      <c r="C34" s="57"/>
      <c r="D34" s="58"/>
      <c r="E34" s="59" t="s">
        <v>194</v>
      </c>
      <c r="F34" s="59"/>
      <c r="G34" s="58"/>
      <c r="H34" s="58"/>
      <c r="I34" s="58"/>
      <c r="J34" s="58"/>
      <c r="K34" s="59"/>
      <c r="L34" s="59"/>
      <c r="M34" s="59"/>
      <c r="N34" s="60">
        <v>15</v>
      </c>
      <c r="O34" s="63"/>
      <c r="P34" s="62"/>
      <c r="R34" s="8">
        <v>15270616</v>
      </c>
      <c r="AA34" s="229"/>
    </row>
    <row r="35" spans="1:27" x14ac:dyDescent="0.15">
      <c r="A35" s="50" t="s">
        <v>195</v>
      </c>
      <c r="C35" s="57"/>
      <c r="D35" s="58"/>
      <c r="E35" s="59" t="s">
        <v>196</v>
      </c>
      <c r="F35" s="59"/>
      <c r="G35" s="58"/>
      <c r="H35" s="59"/>
      <c r="I35" s="58"/>
      <c r="J35" s="58"/>
      <c r="K35" s="59"/>
      <c r="L35" s="59"/>
      <c r="M35" s="59"/>
      <c r="N35" s="60">
        <v>28</v>
      </c>
      <c r="O35" s="63"/>
      <c r="P35" s="62"/>
      <c r="R35" s="8">
        <v>27764764</v>
      </c>
      <c r="AA35" s="229"/>
    </row>
    <row r="36" spans="1:27" x14ac:dyDescent="0.15">
      <c r="A36" s="50" t="s">
        <v>197</v>
      </c>
      <c r="C36" s="57"/>
      <c r="D36" s="58"/>
      <c r="E36" s="58" t="s">
        <v>198</v>
      </c>
      <c r="F36" s="58"/>
      <c r="G36" s="58"/>
      <c r="H36" s="58"/>
      <c r="I36" s="58"/>
      <c r="J36" s="58"/>
      <c r="K36" s="59"/>
      <c r="L36" s="59"/>
      <c r="M36" s="59"/>
      <c r="N36" s="60" t="s">
        <v>360</v>
      </c>
      <c r="O36" s="63"/>
      <c r="P36" s="62"/>
      <c r="R36" s="8" t="s">
        <v>199</v>
      </c>
      <c r="AA36" s="229"/>
    </row>
    <row r="37" spans="1:27" x14ac:dyDescent="0.15">
      <c r="A37" s="50" t="s">
        <v>200</v>
      </c>
      <c r="C37" s="57"/>
      <c r="D37" s="58"/>
      <c r="E37" s="58" t="s">
        <v>32</v>
      </c>
      <c r="F37" s="58"/>
      <c r="G37" s="58"/>
      <c r="H37" s="58"/>
      <c r="I37" s="58"/>
      <c r="J37" s="58"/>
      <c r="K37" s="59"/>
      <c r="L37" s="59"/>
      <c r="M37" s="59"/>
      <c r="N37" s="60">
        <v>27</v>
      </c>
      <c r="O37" s="63"/>
      <c r="P37" s="62"/>
      <c r="R37" s="8">
        <v>27386127</v>
      </c>
      <c r="AA37" s="229"/>
    </row>
    <row r="38" spans="1:27" x14ac:dyDescent="0.15">
      <c r="A38" s="50" t="s">
        <v>201</v>
      </c>
      <c r="C38" s="57"/>
      <c r="D38" s="58" t="s">
        <v>202</v>
      </c>
      <c r="E38" s="58"/>
      <c r="F38" s="58"/>
      <c r="G38" s="58"/>
      <c r="H38" s="58"/>
      <c r="I38" s="58"/>
      <c r="J38" s="58"/>
      <c r="K38" s="64"/>
      <c r="L38" s="64"/>
      <c r="M38" s="64"/>
      <c r="N38" s="60">
        <v>2</v>
      </c>
      <c r="O38" s="61"/>
      <c r="P38" s="62"/>
      <c r="R38" s="8">
        <f>IF(COUNTIF(R39:R40,"-")=COUNTA(R39:R40),"-",SUM(R39:R40))</f>
        <v>1930496</v>
      </c>
      <c r="AA38" s="229"/>
    </row>
    <row r="39" spans="1:27" x14ac:dyDescent="0.15">
      <c r="A39" s="50" t="s">
        <v>203</v>
      </c>
      <c r="C39" s="57"/>
      <c r="D39" s="58"/>
      <c r="E39" s="58" t="s">
        <v>204</v>
      </c>
      <c r="F39" s="58"/>
      <c r="G39" s="58"/>
      <c r="H39" s="58"/>
      <c r="I39" s="58"/>
      <c r="J39" s="58"/>
      <c r="K39" s="64"/>
      <c r="L39" s="64"/>
      <c r="M39" s="64"/>
      <c r="N39" s="60">
        <v>1</v>
      </c>
      <c r="O39" s="63"/>
      <c r="P39" s="62"/>
      <c r="R39" s="8">
        <v>1193026</v>
      </c>
      <c r="AA39" s="229"/>
    </row>
    <row r="40" spans="1:27" ht="14.25" thickBot="1" x14ac:dyDescent="0.2">
      <c r="A40" s="50" t="s">
        <v>205</v>
      </c>
      <c r="C40" s="57"/>
      <c r="D40" s="58"/>
      <c r="E40" s="58" t="s">
        <v>32</v>
      </c>
      <c r="F40" s="58"/>
      <c r="G40" s="58"/>
      <c r="H40" s="58"/>
      <c r="I40" s="58"/>
      <c r="J40" s="58"/>
      <c r="K40" s="64"/>
      <c r="L40" s="64"/>
      <c r="M40" s="64"/>
      <c r="N40" s="60">
        <v>1</v>
      </c>
      <c r="O40" s="63"/>
      <c r="P40" s="62"/>
      <c r="R40" s="8">
        <v>737470</v>
      </c>
      <c r="AA40" s="229"/>
    </row>
    <row r="41" spans="1:27" ht="14.25" thickBot="1" x14ac:dyDescent="0.2">
      <c r="A41" s="50" t="s">
        <v>206</v>
      </c>
      <c r="C41" s="70" t="s">
        <v>207</v>
      </c>
      <c r="D41" s="71"/>
      <c r="E41" s="71"/>
      <c r="F41" s="71"/>
      <c r="G41" s="71"/>
      <c r="H41" s="71"/>
      <c r="I41" s="71"/>
      <c r="J41" s="71"/>
      <c r="K41" s="72"/>
      <c r="L41" s="72"/>
      <c r="M41" s="72"/>
      <c r="N41" s="73">
        <v>-28210</v>
      </c>
      <c r="O41" s="74"/>
      <c r="P41" s="62"/>
      <c r="R41" s="8">
        <f>IF(COUNTIF(R31:R40,"-")=COUNTA(R31:R40),"-",SUM(R31,R38)-SUM(R32))</f>
        <v>-28210063758</v>
      </c>
      <c r="AA41" s="229"/>
    </row>
    <row r="42" spans="1:27" s="76" customFormat="1" ht="3.75" customHeight="1" x14ac:dyDescent="0.15">
      <c r="A42" s="75"/>
      <c r="C42" s="77"/>
      <c r="D42" s="77"/>
      <c r="E42" s="78"/>
      <c r="F42" s="78"/>
      <c r="G42" s="78"/>
      <c r="H42" s="78"/>
      <c r="I42" s="78"/>
      <c r="J42" s="79"/>
      <c r="K42" s="79"/>
      <c r="L42" s="79"/>
    </row>
    <row r="43" spans="1:27" s="76" customFormat="1" ht="15.6" customHeight="1" x14ac:dyDescent="0.15">
      <c r="A43" s="75"/>
      <c r="C43" s="80"/>
      <c r="D43" s="80" t="s">
        <v>143</v>
      </c>
      <c r="E43" s="81"/>
      <c r="F43" s="81"/>
      <c r="G43" s="81"/>
      <c r="H43" s="81"/>
      <c r="I43" s="81"/>
      <c r="J43" s="82"/>
      <c r="K43" s="82"/>
      <c r="L43" s="82"/>
    </row>
  </sheetData>
  <mergeCells count="5">
    <mergeCell ref="C2:O2"/>
    <mergeCell ref="C3:O3"/>
    <mergeCell ref="C4:O4"/>
    <mergeCell ref="C6:M6"/>
    <mergeCell ref="N6:O6"/>
  </mergeCells>
  <phoneticPr fontId="10"/>
  <pageMargins left="0.7" right="0.7" top="0.39370078740157477" bottom="0.39370078740157477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5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83" hidden="1" customWidth="1"/>
    <col min="2" max="2" width="1.125" style="84" customWidth="1"/>
    <col min="3" max="3" width="1.625" style="84" customWidth="1"/>
    <col min="4" max="9" width="2" style="84" customWidth="1"/>
    <col min="10" max="10" width="15.375" style="84" customWidth="1"/>
    <col min="11" max="11" width="21.625" style="84" bestFit="1" customWidth="1"/>
    <col min="12" max="12" width="3" style="84" bestFit="1" customWidth="1"/>
    <col min="13" max="13" width="21.625" style="84" bestFit="1" customWidth="1"/>
    <col min="14" max="14" width="3" style="84" bestFit="1" customWidth="1"/>
    <col min="15" max="15" width="21.625" style="84" bestFit="1" customWidth="1"/>
    <col min="16" max="16" width="3" style="84" bestFit="1" customWidth="1"/>
    <col min="17" max="17" width="21.625" style="84" hidden="1" customWidth="1"/>
    <col min="18" max="18" width="3" style="84" hidden="1" customWidth="1"/>
    <col min="19" max="19" width="1" style="84" customWidth="1"/>
    <col min="20" max="20" width="9" style="84"/>
    <col min="21" max="24" width="0" style="84" hidden="1" customWidth="1"/>
    <col min="25" max="16384" width="9" style="84"/>
  </cols>
  <sheetData>
    <row r="2" spans="1:24" ht="24" x14ac:dyDescent="0.25">
      <c r="B2" s="85"/>
      <c r="C2" s="286" t="s">
        <v>343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</row>
    <row r="3" spans="1:24" ht="17.25" x14ac:dyDescent="0.2">
      <c r="B3" s="86"/>
      <c r="C3" s="287" t="s">
        <v>358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24" ht="17.25" x14ac:dyDescent="0.2">
      <c r="B4" s="86"/>
      <c r="C4" s="287" t="s">
        <v>359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90" t="s">
        <v>1</v>
      </c>
      <c r="Q5" s="88"/>
      <c r="R5" s="89"/>
    </row>
    <row r="6" spans="1:24" ht="12.75" customHeight="1" x14ac:dyDescent="0.15">
      <c r="B6" s="91"/>
      <c r="C6" s="288" t="s">
        <v>4</v>
      </c>
      <c r="D6" s="289"/>
      <c r="E6" s="289"/>
      <c r="F6" s="289"/>
      <c r="G6" s="289"/>
      <c r="H6" s="289"/>
      <c r="I6" s="289"/>
      <c r="J6" s="290"/>
      <c r="K6" s="294" t="s">
        <v>208</v>
      </c>
      <c r="L6" s="289"/>
      <c r="M6" s="92"/>
      <c r="N6" s="92"/>
      <c r="O6" s="92"/>
      <c r="P6" s="93"/>
      <c r="Q6" s="92"/>
      <c r="R6" s="93"/>
    </row>
    <row r="7" spans="1:24" ht="29.25" customHeight="1" thickBot="1" x14ac:dyDescent="0.2">
      <c r="A7" s="83" t="s">
        <v>2</v>
      </c>
      <c r="B7" s="91"/>
      <c r="C7" s="291"/>
      <c r="D7" s="292"/>
      <c r="E7" s="292"/>
      <c r="F7" s="292"/>
      <c r="G7" s="292"/>
      <c r="H7" s="292"/>
      <c r="I7" s="292"/>
      <c r="J7" s="293"/>
      <c r="K7" s="295"/>
      <c r="L7" s="292"/>
      <c r="M7" s="296" t="s">
        <v>209</v>
      </c>
      <c r="N7" s="297"/>
      <c r="O7" s="296" t="s">
        <v>210</v>
      </c>
      <c r="P7" s="298"/>
      <c r="Q7" s="299" t="s">
        <v>211</v>
      </c>
      <c r="R7" s="300"/>
    </row>
    <row r="8" spans="1:24" ht="15.95" customHeight="1" x14ac:dyDescent="0.15">
      <c r="A8" s="83" t="s">
        <v>212</v>
      </c>
      <c r="B8" s="94"/>
      <c r="C8" s="95" t="s">
        <v>213</v>
      </c>
      <c r="D8" s="96"/>
      <c r="E8" s="96"/>
      <c r="F8" s="96"/>
      <c r="G8" s="96"/>
      <c r="H8" s="96"/>
      <c r="I8" s="96"/>
      <c r="J8" s="97"/>
      <c r="K8" s="98">
        <v>60585</v>
      </c>
      <c r="L8" s="99"/>
      <c r="M8" s="98">
        <v>104425</v>
      </c>
      <c r="N8" s="100"/>
      <c r="O8" s="98">
        <v>-43840</v>
      </c>
      <c r="P8" s="101"/>
      <c r="Q8" s="102" t="s">
        <v>360</v>
      </c>
      <c r="R8" s="101"/>
      <c r="U8" s="103">
        <f t="shared" ref="U8:U13" si="0">IF(COUNTIF(V8:X8,"-")=COUNTA(V8:X8),"-",SUM(V8:X8))</f>
        <v>60585254152</v>
      </c>
      <c r="V8" s="103">
        <v>104425373113</v>
      </c>
      <c r="W8" s="103">
        <v>-43840118961</v>
      </c>
      <c r="X8" s="103" t="s">
        <v>199</v>
      </c>
    </row>
    <row r="9" spans="1:24" ht="15.95" customHeight="1" x14ac:dyDescent="0.15">
      <c r="A9" s="83" t="s">
        <v>215</v>
      </c>
      <c r="B9" s="94"/>
      <c r="C9" s="25"/>
      <c r="D9" s="19" t="s">
        <v>216</v>
      </c>
      <c r="E9" s="19"/>
      <c r="F9" s="19"/>
      <c r="G9" s="19"/>
      <c r="H9" s="19"/>
      <c r="I9" s="19"/>
      <c r="J9" s="104"/>
      <c r="K9" s="105">
        <v>-28210</v>
      </c>
      <c r="L9" s="106"/>
      <c r="M9" s="279"/>
      <c r="N9" s="280"/>
      <c r="O9" s="105">
        <v>-28210</v>
      </c>
      <c r="P9" s="107"/>
      <c r="Q9" s="108" t="s">
        <v>366</v>
      </c>
      <c r="R9" s="109"/>
      <c r="U9" s="103">
        <f t="shared" si="0"/>
        <v>-28210063758</v>
      </c>
      <c r="V9" s="103" t="s">
        <v>199</v>
      </c>
      <c r="W9" s="103">
        <v>-28210063758</v>
      </c>
      <c r="X9" s="103" t="s">
        <v>199</v>
      </c>
    </row>
    <row r="10" spans="1:24" ht="15.95" customHeight="1" x14ac:dyDescent="0.15">
      <c r="A10" s="83" t="s">
        <v>217</v>
      </c>
      <c r="B10" s="91"/>
      <c r="C10" s="110"/>
      <c r="D10" s="104" t="s">
        <v>218</v>
      </c>
      <c r="E10" s="104"/>
      <c r="F10" s="104"/>
      <c r="G10" s="104"/>
      <c r="H10" s="104"/>
      <c r="I10" s="104"/>
      <c r="J10" s="104"/>
      <c r="K10" s="105">
        <v>27772</v>
      </c>
      <c r="L10" s="106"/>
      <c r="M10" s="274"/>
      <c r="N10" s="281"/>
      <c r="O10" s="105">
        <v>27772</v>
      </c>
      <c r="P10" s="107"/>
      <c r="Q10" s="108" t="s">
        <v>199</v>
      </c>
      <c r="R10" s="107"/>
      <c r="U10" s="103">
        <f t="shared" si="0"/>
        <v>27771755636</v>
      </c>
      <c r="V10" s="103" t="s">
        <v>199</v>
      </c>
      <c r="W10" s="103">
        <f>IF(COUNTIF(W11:W12,"-")=COUNTA(W11:W12),"-",SUM(W11:W12))</f>
        <v>27771755636</v>
      </c>
      <c r="X10" s="103" t="s">
        <v>199</v>
      </c>
    </row>
    <row r="11" spans="1:24" ht="15.95" customHeight="1" x14ac:dyDescent="0.15">
      <c r="A11" s="83" t="s">
        <v>219</v>
      </c>
      <c r="B11" s="91"/>
      <c r="C11" s="111"/>
      <c r="D11" s="104"/>
      <c r="E11" s="112" t="s">
        <v>220</v>
      </c>
      <c r="F11" s="112"/>
      <c r="G11" s="112"/>
      <c r="H11" s="112"/>
      <c r="I11" s="112"/>
      <c r="J11" s="104"/>
      <c r="K11" s="105">
        <v>19643</v>
      </c>
      <c r="L11" s="106"/>
      <c r="M11" s="274"/>
      <c r="N11" s="281"/>
      <c r="O11" s="105">
        <v>19643</v>
      </c>
      <c r="P11" s="107"/>
      <c r="Q11" s="108" t="s">
        <v>366</v>
      </c>
      <c r="R11" s="107"/>
      <c r="U11" s="103">
        <f t="shared" si="0"/>
        <v>19642975152</v>
      </c>
      <c r="V11" s="103" t="s">
        <v>199</v>
      </c>
      <c r="W11" s="103">
        <v>19642975152</v>
      </c>
      <c r="X11" s="103" t="s">
        <v>199</v>
      </c>
    </row>
    <row r="12" spans="1:24" ht="15.95" customHeight="1" x14ac:dyDescent="0.15">
      <c r="A12" s="83" t="s">
        <v>221</v>
      </c>
      <c r="B12" s="91"/>
      <c r="C12" s="113"/>
      <c r="D12" s="114"/>
      <c r="E12" s="114" t="s">
        <v>222</v>
      </c>
      <c r="F12" s="114"/>
      <c r="G12" s="114"/>
      <c r="H12" s="114"/>
      <c r="I12" s="114"/>
      <c r="J12" s="115"/>
      <c r="K12" s="116">
        <v>8129</v>
      </c>
      <c r="L12" s="117"/>
      <c r="M12" s="282"/>
      <c r="N12" s="283"/>
      <c r="O12" s="116">
        <v>8129</v>
      </c>
      <c r="P12" s="118"/>
      <c r="Q12" s="119" t="s">
        <v>366</v>
      </c>
      <c r="R12" s="118"/>
      <c r="U12" s="103">
        <f t="shared" si="0"/>
        <v>8128780484</v>
      </c>
      <c r="V12" s="103" t="s">
        <v>199</v>
      </c>
      <c r="W12" s="103">
        <v>8128780484</v>
      </c>
      <c r="X12" s="103" t="s">
        <v>199</v>
      </c>
    </row>
    <row r="13" spans="1:24" ht="15.95" customHeight="1" x14ac:dyDescent="0.15">
      <c r="A13" s="83" t="s">
        <v>223</v>
      </c>
      <c r="B13" s="91"/>
      <c r="C13" s="120"/>
      <c r="D13" s="121" t="s">
        <v>224</v>
      </c>
      <c r="E13" s="122"/>
      <c r="F13" s="121"/>
      <c r="G13" s="121"/>
      <c r="H13" s="121"/>
      <c r="I13" s="121"/>
      <c r="J13" s="123"/>
      <c r="K13" s="124">
        <v>-438</v>
      </c>
      <c r="L13" s="125"/>
      <c r="M13" s="284"/>
      <c r="N13" s="285"/>
      <c r="O13" s="124">
        <v>-438</v>
      </c>
      <c r="P13" s="126"/>
      <c r="Q13" s="127" t="s">
        <v>199</v>
      </c>
      <c r="R13" s="126"/>
      <c r="U13" s="103">
        <f t="shared" si="0"/>
        <v>-438308122</v>
      </c>
      <c r="V13" s="103" t="s">
        <v>199</v>
      </c>
      <c r="W13" s="103">
        <f>IF(COUNTIF(W9:W10,"-")=COUNTA(W9:W10),"-",SUM(W9:W10))</f>
        <v>-438308122</v>
      </c>
      <c r="X13" s="103" t="s">
        <v>199</v>
      </c>
    </row>
    <row r="14" spans="1:24" ht="15.95" customHeight="1" x14ac:dyDescent="0.15">
      <c r="A14" s="83" t="s">
        <v>225</v>
      </c>
      <c r="B14" s="91"/>
      <c r="C14" s="25"/>
      <c r="D14" s="128" t="s">
        <v>226</v>
      </c>
      <c r="E14" s="128"/>
      <c r="F14" s="128"/>
      <c r="G14" s="112"/>
      <c r="H14" s="112"/>
      <c r="I14" s="112"/>
      <c r="J14" s="104"/>
      <c r="K14" s="270"/>
      <c r="L14" s="271"/>
      <c r="M14" s="105">
        <v>1073</v>
      </c>
      <c r="N14" s="129"/>
      <c r="O14" s="105">
        <v>-1073</v>
      </c>
      <c r="P14" s="107"/>
      <c r="Q14" s="277" t="s">
        <v>199</v>
      </c>
      <c r="R14" s="278"/>
      <c r="U14" s="103">
        <v>0</v>
      </c>
      <c r="V14" s="103">
        <f>IF(COUNTA(V15:V18)=COUNTIF(V15:V18,"-"),"-",SUM(V15,V17,V16,V18))</f>
        <v>1073373008</v>
      </c>
      <c r="W14" s="103">
        <f>IF(COUNTA(W15:W18)=COUNTIF(W15:W18,"-"),"-",SUM(W15,W17,W16,W18))</f>
        <v>-1073373008</v>
      </c>
      <c r="X14" s="103" t="s">
        <v>199</v>
      </c>
    </row>
    <row r="15" spans="1:24" ht="15.95" customHeight="1" x14ac:dyDescent="0.15">
      <c r="A15" s="83" t="s">
        <v>227</v>
      </c>
      <c r="B15" s="91"/>
      <c r="C15" s="25"/>
      <c r="D15" s="128"/>
      <c r="E15" s="128" t="s">
        <v>228</v>
      </c>
      <c r="F15" s="112"/>
      <c r="G15" s="112"/>
      <c r="H15" s="112"/>
      <c r="I15" s="112"/>
      <c r="J15" s="104"/>
      <c r="K15" s="270"/>
      <c r="L15" s="271"/>
      <c r="M15" s="105">
        <v>7112</v>
      </c>
      <c r="N15" s="129"/>
      <c r="O15" s="105">
        <v>-7112</v>
      </c>
      <c r="P15" s="107"/>
      <c r="Q15" s="272" t="s">
        <v>199</v>
      </c>
      <c r="R15" s="273"/>
      <c r="U15" s="103">
        <v>0</v>
      </c>
      <c r="V15" s="103">
        <v>7112355853</v>
      </c>
      <c r="W15" s="103">
        <v>-7112355853</v>
      </c>
      <c r="X15" s="103" t="s">
        <v>199</v>
      </c>
    </row>
    <row r="16" spans="1:24" ht="15.95" customHeight="1" x14ac:dyDescent="0.15">
      <c r="A16" s="83" t="s">
        <v>229</v>
      </c>
      <c r="B16" s="91"/>
      <c r="C16" s="25"/>
      <c r="D16" s="128"/>
      <c r="E16" s="128" t="s">
        <v>230</v>
      </c>
      <c r="F16" s="128"/>
      <c r="G16" s="112"/>
      <c r="H16" s="112"/>
      <c r="I16" s="112"/>
      <c r="J16" s="104"/>
      <c r="K16" s="270"/>
      <c r="L16" s="271"/>
      <c r="M16" s="105">
        <v>-4381</v>
      </c>
      <c r="N16" s="129"/>
      <c r="O16" s="105">
        <v>4381</v>
      </c>
      <c r="P16" s="107"/>
      <c r="Q16" s="272" t="s">
        <v>199</v>
      </c>
      <c r="R16" s="273"/>
      <c r="U16" s="103">
        <v>0</v>
      </c>
      <c r="V16" s="103">
        <v>-4380839801</v>
      </c>
      <c r="W16" s="103">
        <v>4380839801</v>
      </c>
      <c r="X16" s="103" t="s">
        <v>199</v>
      </c>
    </row>
    <row r="17" spans="1:24" ht="15.95" customHeight="1" x14ac:dyDescent="0.15">
      <c r="A17" s="83" t="s">
        <v>231</v>
      </c>
      <c r="B17" s="91"/>
      <c r="C17" s="25"/>
      <c r="D17" s="128"/>
      <c r="E17" s="128" t="s">
        <v>232</v>
      </c>
      <c r="F17" s="128"/>
      <c r="G17" s="112"/>
      <c r="H17" s="112"/>
      <c r="I17" s="112"/>
      <c r="J17" s="104"/>
      <c r="K17" s="270"/>
      <c r="L17" s="271"/>
      <c r="M17" s="105">
        <v>633</v>
      </c>
      <c r="N17" s="129"/>
      <c r="O17" s="105">
        <v>-633</v>
      </c>
      <c r="P17" s="107"/>
      <c r="Q17" s="272" t="s">
        <v>199</v>
      </c>
      <c r="R17" s="273"/>
      <c r="U17" s="103">
        <v>0</v>
      </c>
      <c r="V17" s="103">
        <v>632933670</v>
      </c>
      <c r="W17" s="103">
        <v>-632933670</v>
      </c>
      <c r="X17" s="103" t="s">
        <v>199</v>
      </c>
    </row>
    <row r="18" spans="1:24" ht="15.95" customHeight="1" x14ac:dyDescent="0.15">
      <c r="A18" s="83" t="s">
        <v>233</v>
      </c>
      <c r="B18" s="91"/>
      <c r="C18" s="25"/>
      <c r="D18" s="128"/>
      <c r="E18" s="128" t="s">
        <v>234</v>
      </c>
      <c r="F18" s="128"/>
      <c r="G18" s="112"/>
      <c r="H18" s="20"/>
      <c r="I18" s="112"/>
      <c r="J18" s="104"/>
      <c r="K18" s="270"/>
      <c r="L18" s="271"/>
      <c r="M18" s="105">
        <v>-2291</v>
      </c>
      <c r="N18" s="129"/>
      <c r="O18" s="105">
        <v>2291</v>
      </c>
      <c r="P18" s="107"/>
      <c r="Q18" s="272" t="s">
        <v>199</v>
      </c>
      <c r="R18" s="273"/>
      <c r="U18" s="103">
        <v>0</v>
      </c>
      <c r="V18" s="103">
        <v>-2291076714</v>
      </c>
      <c r="W18" s="103">
        <v>2291076714</v>
      </c>
      <c r="X18" s="103" t="s">
        <v>199</v>
      </c>
    </row>
    <row r="19" spans="1:24" ht="15.95" customHeight="1" x14ac:dyDescent="0.15">
      <c r="A19" s="83" t="s">
        <v>235</v>
      </c>
      <c r="B19" s="91"/>
      <c r="C19" s="25"/>
      <c r="D19" s="128" t="s">
        <v>236</v>
      </c>
      <c r="E19" s="112"/>
      <c r="F19" s="112"/>
      <c r="G19" s="112"/>
      <c r="H19" s="112"/>
      <c r="I19" s="112"/>
      <c r="J19" s="104"/>
      <c r="K19" s="105" t="s">
        <v>199</v>
      </c>
      <c r="L19" s="106"/>
      <c r="M19" s="105" t="s">
        <v>214</v>
      </c>
      <c r="N19" s="129"/>
      <c r="O19" s="274"/>
      <c r="P19" s="275"/>
      <c r="Q19" s="276" t="s">
        <v>199</v>
      </c>
      <c r="R19" s="275"/>
      <c r="U19" s="103" t="str">
        <f>IF(COUNTIF(V19:X19,"-")=COUNTA(V19:X19),"-",SUM(V19:X19))</f>
        <v>-</v>
      </c>
      <c r="V19" s="103" t="s">
        <v>214</v>
      </c>
      <c r="W19" s="103" t="s">
        <v>199</v>
      </c>
      <c r="X19" s="103" t="s">
        <v>199</v>
      </c>
    </row>
    <row r="20" spans="1:24" ht="15.95" customHeight="1" x14ac:dyDescent="0.15">
      <c r="A20" s="83" t="s">
        <v>237</v>
      </c>
      <c r="B20" s="91"/>
      <c r="C20" s="25"/>
      <c r="D20" s="128" t="s">
        <v>238</v>
      </c>
      <c r="E20" s="128"/>
      <c r="F20" s="112"/>
      <c r="G20" s="112"/>
      <c r="H20" s="112"/>
      <c r="I20" s="112"/>
      <c r="J20" s="104"/>
      <c r="K20" s="105">
        <v>343</v>
      </c>
      <c r="L20" s="106"/>
      <c r="M20" s="105">
        <v>343</v>
      </c>
      <c r="N20" s="129"/>
      <c r="O20" s="274"/>
      <c r="P20" s="275"/>
      <c r="Q20" s="276" t="s">
        <v>199</v>
      </c>
      <c r="R20" s="275"/>
      <c r="U20" s="103">
        <f>IF(COUNTIF(V20:X20,"-")=COUNTA(V20:X20),"-",SUM(V20:X20))</f>
        <v>343227276</v>
      </c>
      <c r="V20" s="103">
        <v>343227276</v>
      </c>
      <c r="W20" s="103" t="s">
        <v>199</v>
      </c>
      <c r="X20" s="103" t="s">
        <v>199</v>
      </c>
    </row>
    <row r="21" spans="1:24" ht="15.95" customHeight="1" x14ac:dyDescent="0.15">
      <c r="A21" s="83" t="s">
        <v>239</v>
      </c>
      <c r="B21" s="91"/>
      <c r="C21" s="113"/>
      <c r="D21" s="114" t="s">
        <v>32</v>
      </c>
      <c r="E21" s="114"/>
      <c r="F21" s="114"/>
      <c r="G21" s="130"/>
      <c r="H21" s="130"/>
      <c r="I21" s="130"/>
      <c r="J21" s="115"/>
      <c r="K21" s="116">
        <v>16</v>
      </c>
      <c r="L21" s="117"/>
      <c r="M21" s="116">
        <v>16</v>
      </c>
      <c r="N21" s="131"/>
      <c r="O21" s="116" t="s">
        <v>214</v>
      </c>
      <c r="P21" s="118"/>
      <c r="Q21" s="268" t="s">
        <v>199</v>
      </c>
      <c r="R21" s="269"/>
      <c r="S21" s="132"/>
      <c r="U21" s="103">
        <f>IF(COUNTIF(V21:X21,"-")=COUNTA(V21:X21),"-",SUM(V21:X21))</f>
        <v>16286400</v>
      </c>
      <c r="V21" s="103">
        <v>16286400</v>
      </c>
      <c r="W21" s="103" t="s">
        <v>214</v>
      </c>
      <c r="X21" s="103" t="s">
        <v>199</v>
      </c>
    </row>
    <row r="22" spans="1:24" ht="15.95" customHeight="1" thickBot="1" x14ac:dyDescent="0.2">
      <c r="A22" s="83" t="s">
        <v>240</v>
      </c>
      <c r="B22" s="91"/>
      <c r="C22" s="133"/>
      <c r="D22" s="134" t="s">
        <v>241</v>
      </c>
      <c r="E22" s="134"/>
      <c r="F22" s="135"/>
      <c r="G22" s="135"/>
      <c r="H22" s="136"/>
      <c r="I22" s="135"/>
      <c r="J22" s="137"/>
      <c r="K22" s="138">
        <v>-79</v>
      </c>
      <c r="L22" s="139"/>
      <c r="M22" s="138">
        <v>1433</v>
      </c>
      <c r="N22" s="140" t="s">
        <v>12</v>
      </c>
      <c r="O22" s="138">
        <v>-1512</v>
      </c>
      <c r="P22" s="141" t="s">
        <v>12</v>
      </c>
      <c r="Q22" s="142" t="s">
        <v>199</v>
      </c>
      <c r="R22" s="143"/>
      <c r="S22" s="132"/>
      <c r="U22" s="103">
        <f>IF(COUNTIF(V22:X22,"-")=COUNTA(V22:X22),"-",SUM(V22:X22))</f>
        <v>-78794446</v>
      </c>
      <c r="V22" s="103">
        <f>IF(AND(V14="-",COUNTIF(V19:V20,"-")=COUNTA(V19:V20),V21="-"),"-",SUM(V14,V19:V20,V21))</f>
        <v>1432886684</v>
      </c>
      <c r="W22" s="103">
        <f>IF(AND(W13="-",W14="-",COUNTIF(W19:W20,"-")=COUNTA(W19:W20),W21="-"),"-",SUM(W13,W14,W19:W20,W21))</f>
        <v>-1511681130</v>
      </c>
      <c r="X22" s="103" t="s">
        <v>199</v>
      </c>
    </row>
    <row r="23" spans="1:24" ht="15.95" customHeight="1" thickBot="1" x14ac:dyDescent="0.2">
      <c r="A23" s="83" t="s">
        <v>242</v>
      </c>
      <c r="B23" s="91"/>
      <c r="C23" s="144" t="s">
        <v>243</v>
      </c>
      <c r="D23" s="145"/>
      <c r="E23" s="145"/>
      <c r="F23" s="145"/>
      <c r="G23" s="146"/>
      <c r="H23" s="146"/>
      <c r="I23" s="146"/>
      <c r="J23" s="147"/>
      <c r="K23" s="148">
        <v>60506</v>
      </c>
      <c r="L23" s="149"/>
      <c r="M23" s="148">
        <v>105858</v>
      </c>
      <c r="N23" s="150"/>
      <c r="O23" s="148">
        <v>-45352</v>
      </c>
      <c r="P23" s="151"/>
      <c r="Q23" s="152" t="s">
        <v>199</v>
      </c>
      <c r="R23" s="153"/>
      <c r="S23" s="132"/>
      <c r="U23" s="103">
        <f>IF(COUNTIF(V23:X23,"-")=COUNTA(V23:X23),"-",SUM(V23:X23))</f>
        <v>60506459706</v>
      </c>
      <c r="V23" s="103">
        <v>105858259797</v>
      </c>
      <c r="W23" s="103">
        <v>-45351800091</v>
      </c>
      <c r="X23" s="103" t="s">
        <v>199</v>
      </c>
    </row>
    <row r="24" spans="1:24" ht="6.75" customHeight="1" x14ac:dyDescent="0.15">
      <c r="B24" s="91"/>
      <c r="C24" s="154"/>
      <c r="D24" s="155"/>
      <c r="E24" s="155"/>
      <c r="F24" s="155"/>
      <c r="G24" s="155"/>
      <c r="H24" s="155"/>
      <c r="I24" s="155"/>
      <c r="J24" s="155"/>
      <c r="K24" s="91"/>
      <c r="L24" s="91"/>
      <c r="M24" s="91"/>
      <c r="N24" s="91"/>
      <c r="O24" s="91"/>
      <c r="P24" s="91"/>
      <c r="Q24" s="91"/>
      <c r="R24" s="19"/>
      <c r="S24" s="132"/>
    </row>
    <row r="25" spans="1:24" ht="15.6" customHeight="1" x14ac:dyDescent="0.15">
      <c r="B25" s="91"/>
      <c r="C25" s="156"/>
      <c r="D25" s="157" t="s">
        <v>143</v>
      </c>
      <c r="F25" s="158"/>
      <c r="G25" s="159"/>
      <c r="H25" s="158"/>
      <c r="I25" s="158"/>
      <c r="J25" s="156"/>
      <c r="K25" s="91"/>
      <c r="L25" s="91"/>
      <c r="M25" s="91"/>
      <c r="N25" s="91"/>
      <c r="O25" s="91"/>
      <c r="P25" s="91"/>
      <c r="Q25" s="91"/>
      <c r="R25" s="19"/>
      <c r="S25" s="132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0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2"/>
  <sheetViews>
    <sheetView topLeftCell="B1" zoomScale="85" zoomScaleNormal="85" workbookViewId="0"/>
  </sheetViews>
  <sheetFormatPr defaultRowHeight="13.5" x14ac:dyDescent="0.15"/>
  <cols>
    <col min="1" max="1" width="0" style="3" hidden="1" customWidth="1"/>
    <col min="2" max="2" width="0.75" style="5" customWidth="1"/>
    <col min="3" max="11" width="2.125" style="5" customWidth="1"/>
    <col min="12" max="12" width="13.25" style="5" customWidth="1"/>
    <col min="13" max="13" width="21.625" style="5" bestFit="1" customWidth="1"/>
    <col min="14" max="14" width="3" style="5" customWidth="1"/>
    <col min="15" max="15" width="0.75" style="53" customWidth="1"/>
    <col min="16" max="16" width="9" style="8"/>
    <col min="17" max="17" width="0" style="8" hidden="1" customWidth="1"/>
    <col min="18" max="16384" width="9" style="8"/>
  </cols>
  <sheetData>
    <row r="1" spans="1:27" s="53" customFormat="1" x14ac:dyDescent="0.15">
      <c r="A1" s="3"/>
      <c r="B1" s="160"/>
      <c r="C1" s="160"/>
      <c r="D1" s="52"/>
      <c r="E1" s="52"/>
      <c r="F1" s="52"/>
      <c r="G1" s="52"/>
      <c r="H1" s="52"/>
      <c r="I1" s="5"/>
      <c r="J1" s="5"/>
      <c r="K1" s="5"/>
      <c r="L1" s="5"/>
      <c r="M1" s="5"/>
      <c r="N1" s="5"/>
    </row>
    <row r="2" spans="1:27" s="53" customFormat="1" ht="24" x14ac:dyDescent="0.15">
      <c r="A2" s="3"/>
      <c r="B2" s="161"/>
      <c r="C2" s="310" t="s">
        <v>344</v>
      </c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1:27" s="53" customFormat="1" ht="14.25" x14ac:dyDescent="0.15">
      <c r="A3" s="162"/>
      <c r="B3" s="163"/>
      <c r="C3" s="311" t="s">
        <v>367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27" s="53" customFormat="1" ht="14.25" x14ac:dyDescent="0.15">
      <c r="A4" s="162"/>
      <c r="B4" s="163"/>
      <c r="C4" s="311" t="s">
        <v>368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27" s="53" customFormat="1" ht="14.25" thickBot="1" x14ac:dyDescent="0.2">
      <c r="A5" s="162"/>
      <c r="B5" s="163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5" t="s">
        <v>1</v>
      </c>
    </row>
    <row r="6" spans="1:27" s="53" customFormat="1" x14ac:dyDescent="0.15">
      <c r="A6" s="162"/>
      <c r="B6" s="163"/>
      <c r="C6" s="312" t="s">
        <v>4</v>
      </c>
      <c r="D6" s="313"/>
      <c r="E6" s="313"/>
      <c r="F6" s="313"/>
      <c r="G6" s="313"/>
      <c r="H6" s="313"/>
      <c r="I6" s="313"/>
      <c r="J6" s="314"/>
      <c r="K6" s="314"/>
      <c r="L6" s="315"/>
      <c r="M6" s="319" t="s">
        <v>5</v>
      </c>
      <c r="N6" s="320"/>
    </row>
    <row r="7" spans="1:27" s="53" customFormat="1" ht="14.25" thickBot="1" x14ac:dyDescent="0.2">
      <c r="A7" s="162" t="s">
        <v>2</v>
      </c>
      <c r="B7" s="163"/>
      <c r="C7" s="316"/>
      <c r="D7" s="317"/>
      <c r="E7" s="317"/>
      <c r="F7" s="317"/>
      <c r="G7" s="317"/>
      <c r="H7" s="317"/>
      <c r="I7" s="317"/>
      <c r="J7" s="317"/>
      <c r="K7" s="317"/>
      <c r="L7" s="318"/>
      <c r="M7" s="321"/>
      <c r="N7" s="322"/>
    </row>
    <row r="8" spans="1:27" s="53" customFormat="1" x14ac:dyDescent="0.15">
      <c r="A8" s="166"/>
      <c r="B8" s="167"/>
      <c r="C8" s="168" t="s">
        <v>244</v>
      </c>
      <c r="D8" s="169"/>
      <c r="E8" s="169"/>
      <c r="F8" s="170"/>
      <c r="G8" s="170"/>
      <c r="H8" s="171"/>
      <c r="I8" s="170"/>
      <c r="J8" s="171"/>
      <c r="K8" s="171"/>
      <c r="L8" s="172"/>
      <c r="M8" s="173"/>
      <c r="N8" s="230"/>
      <c r="AA8" s="231"/>
    </row>
    <row r="9" spans="1:27" s="53" customFormat="1" x14ac:dyDescent="0.15">
      <c r="A9" s="3" t="s">
        <v>245</v>
      </c>
      <c r="B9" s="5"/>
      <c r="C9" s="175"/>
      <c r="D9" s="176" t="s">
        <v>246</v>
      </c>
      <c r="E9" s="176"/>
      <c r="F9" s="177"/>
      <c r="G9" s="177"/>
      <c r="H9" s="164"/>
      <c r="I9" s="177"/>
      <c r="J9" s="164"/>
      <c r="K9" s="164"/>
      <c r="L9" s="178"/>
      <c r="M9" s="179">
        <v>27256</v>
      </c>
      <c r="N9" s="232"/>
      <c r="Q9" s="53">
        <f>IF(AND(Q10="-",Q15="-"),"-",SUM(Q10,Q15))</f>
        <v>27255766216</v>
      </c>
      <c r="AA9" s="231"/>
    </row>
    <row r="10" spans="1:27" s="53" customFormat="1" x14ac:dyDescent="0.15">
      <c r="A10" s="3" t="s">
        <v>247</v>
      </c>
      <c r="B10" s="5"/>
      <c r="C10" s="175"/>
      <c r="D10" s="176"/>
      <c r="E10" s="176" t="s">
        <v>248</v>
      </c>
      <c r="F10" s="177"/>
      <c r="G10" s="177"/>
      <c r="H10" s="177"/>
      <c r="I10" s="177"/>
      <c r="J10" s="164"/>
      <c r="K10" s="164"/>
      <c r="L10" s="178"/>
      <c r="M10" s="179">
        <v>9892</v>
      </c>
      <c r="N10" s="232"/>
      <c r="Q10" s="53">
        <f>IF(COUNTIF(Q11:Q14,"-")=COUNTA(Q11:Q14),"-",SUM(Q11:Q14))</f>
        <v>9892211073</v>
      </c>
      <c r="AA10" s="231"/>
    </row>
    <row r="11" spans="1:27" s="53" customFormat="1" x14ac:dyDescent="0.15">
      <c r="A11" s="3" t="s">
        <v>249</v>
      </c>
      <c r="B11" s="5"/>
      <c r="C11" s="175"/>
      <c r="D11" s="176"/>
      <c r="E11" s="176"/>
      <c r="F11" s="177" t="s">
        <v>250</v>
      </c>
      <c r="G11" s="177"/>
      <c r="H11" s="177"/>
      <c r="I11" s="177"/>
      <c r="J11" s="164"/>
      <c r="K11" s="164"/>
      <c r="L11" s="178"/>
      <c r="M11" s="179">
        <v>3788</v>
      </c>
      <c r="N11" s="232"/>
      <c r="Q11" s="53">
        <v>3788226649</v>
      </c>
      <c r="AA11" s="231"/>
    </row>
    <row r="12" spans="1:27" s="53" customFormat="1" x14ac:dyDescent="0.15">
      <c r="A12" s="3" t="s">
        <v>251</v>
      </c>
      <c r="B12" s="5"/>
      <c r="C12" s="175"/>
      <c r="D12" s="176"/>
      <c r="E12" s="176"/>
      <c r="F12" s="177" t="s">
        <v>252</v>
      </c>
      <c r="G12" s="177"/>
      <c r="H12" s="177"/>
      <c r="I12" s="177"/>
      <c r="J12" s="164"/>
      <c r="K12" s="164"/>
      <c r="L12" s="178"/>
      <c r="M12" s="179">
        <v>5461</v>
      </c>
      <c r="N12" s="232"/>
      <c r="Q12" s="53">
        <v>5460865727</v>
      </c>
      <c r="AA12" s="231"/>
    </row>
    <row r="13" spans="1:27" s="53" customFormat="1" x14ac:dyDescent="0.15">
      <c r="A13" s="3" t="s">
        <v>253</v>
      </c>
      <c r="B13" s="5"/>
      <c r="C13" s="181"/>
      <c r="D13" s="164"/>
      <c r="E13" s="164"/>
      <c r="F13" s="164" t="s">
        <v>254</v>
      </c>
      <c r="G13" s="164"/>
      <c r="H13" s="164"/>
      <c r="I13" s="164"/>
      <c r="J13" s="164"/>
      <c r="K13" s="164"/>
      <c r="L13" s="178"/>
      <c r="M13" s="179">
        <v>397</v>
      </c>
      <c r="N13" s="232"/>
      <c r="Q13" s="53">
        <v>397428003</v>
      </c>
      <c r="AA13" s="231"/>
    </row>
    <row r="14" spans="1:27" s="53" customFormat="1" x14ac:dyDescent="0.15">
      <c r="A14" s="3" t="s">
        <v>255</v>
      </c>
      <c r="B14" s="5"/>
      <c r="C14" s="182"/>
      <c r="D14" s="183"/>
      <c r="E14" s="164"/>
      <c r="F14" s="183" t="s">
        <v>256</v>
      </c>
      <c r="G14" s="183"/>
      <c r="H14" s="183"/>
      <c r="I14" s="183"/>
      <c r="J14" s="164"/>
      <c r="K14" s="164"/>
      <c r="L14" s="178"/>
      <c r="M14" s="179">
        <v>246</v>
      </c>
      <c r="N14" s="232"/>
      <c r="Q14" s="53">
        <v>245690694</v>
      </c>
      <c r="AA14" s="231"/>
    </row>
    <row r="15" spans="1:27" s="53" customFormat="1" x14ac:dyDescent="0.15">
      <c r="A15" s="3" t="s">
        <v>257</v>
      </c>
      <c r="B15" s="5"/>
      <c r="C15" s="181"/>
      <c r="D15" s="183"/>
      <c r="E15" s="164" t="s">
        <v>258</v>
      </c>
      <c r="F15" s="183"/>
      <c r="G15" s="183"/>
      <c r="H15" s="183"/>
      <c r="I15" s="183"/>
      <c r="J15" s="164"/>
      <c r="K15" s="164"/>
      <c r="L15" s="178"/>
      <c r="M15" s="179">
        <v>17364</v>
      </c>
      <c r="N15" s="232"/>
      <c r="Q15" s="53">
        <f>IF(COUNTIF(Q16:Q19,"-")=COUNTA(Q16:Q19),"-",SUM(Q16:Q19))</f>
        <v>17363555143</v>
      </c>
      <c r="AA15" s="231"/>
    </row>
    <row r="16" spans="1:27" s="53" customFormat="1" x14ac:dyDescent="0.15">
      <c r="A16" s="3" t="s">
        <v>259</v>
      </c>
      <c r="B16" s="5"/>
      <c r="C16" s="181"/>
      <c r="D16" s="183"/>
      <c r="E16" s="183"/>
      <c r="F16" s="164" t="s">
        <v>260</v>
      </c>
      <c r="G16" s="183"/>
      <c r="H16" s="183"/>
      <c r="I16" s="183"/>
      <c r="J16" s="164"/>
      <c r="K16" s="164"/>
      <c r="L16" s="178"/>
      <c r="M16" s="179">
        <v>6656</v>
      </c>
      <c r="N16" s="232"/>
      <c r="Q16" s="53">
        <v>6655863296</v>
      </c>
      <c r="AA16" s="231"/>
    </row>
    <row r="17" spans="1:27" s="53" customFormat="1" x14ac:dyDescent="0.15">
      <c r="A17" s="3" t="s">
        <v>261</v>
      </c>
      <c r="B17" s="5"/>
      <c r="C17" s="181"/>
      <c r="D17" s="183"/>
      <c r="E17" s="183"/>
      <c r="F17" s="164" t="s">
        <v>262</v>
      </c>
      <c r="G17" s="183"/>
      <c r="H17" s="183"/>
      <c r="I17" s="183"/>
      <c r="J17" s="164"/>
      <c r="K17" s="164"/>
      <c r="L17" s="178"/>
      <c r="M17" s="179">
        <v>10694</v>
      </c>
      <c r="N17" s="232"/>
      <c r="Q17" s="53">
        <v>10693738751</v>
      </c>
      <c r="AA17" s="231"/>
    </row>
    <row r="18" spans="1:27" s="53" customFormat="1" x14ac:dyDescent="0.15">
      <c r="A18" s="3" t="s">
        <v>263</v>
      </c>
      <c r="B18" s="5"/>
      <c r="C18" s="181"/>
      <c r="D18" s="164"/>
      <c r="E18" s="183"/>
      <c r="F18" s="164" t="s">
        <v>264</v>
      </c>
      <c r="G18" s="183"/>
      <c r="H18" s="183"/>
      <c r="I18" s="183"/>
      <c r="J18" s="164"/>
      <c r="K18" s="164"/>
      <c r="L18" s="178"/>
      <c r="M18" s="179">
        <v>0</v>
      </c>
      <c r="N18" s="233"/>
      <c r="Q18" s="53">
        <v>0</v>
      </c>
      <c r="AA18" s="231"/>
    </row>
    <row r="19" spans="1:27" s="53" customFormat="1" x14ac:dyDescent="0.15">
      <c r="A19" s="3" t="s">
        <v>265</v>
      </c>
      <c r="B19" s="5"/>
      <c r="C19" s="181"/>
      <c r="D19" s="164"/>
      <c r="E19" s="184"/>
      <c r="F19" s="183" t="s">
        <v>256</v>
      </c>
      <c r="G19" s="164"/>
      <c r="H19" s="183"/>
      <c r="I19" s="183"/>
      <c r="J19" s="164"/>
      <c r="K19" s="164"/>
      <c r="L19" s="178"/>
      <c r="M19" s="179">
        <v>14</v>
      </c>
      <c r="N19" s="232"/>
      <c r="Q19" s="53">
        <v>13953096</v>
      </c>
      <c r="AA19" s="231"/>
    </row>
    <row r="20" spans="1:27" s="53" customFormat="1" x14ac:dyDescent="0.15">
      <c r="A20" s="3" t="s">
        <v>266</v>
      </c>
      <c r="B20" s="5"/>
      <c r="C20" s="181"/>
      <c r="D20" s="164" t="s">
        <v>267</v>
      </c>
      <c r="E20" s="184"/>
      <c r="F20" s="183"/>
      <c r="G20" s="183"/>
      <c r="H20" s="183"/>
      <c r="I20" s="183"/>
      <c r="J20" s="164"/>
      <c r="K20" s="164"/>
      <c r="L20" s="178"/>
      <c r="M20" s="179">
        <v>29289</v>
      </c>
      <c r="N20" s="232" t="s">
        <v>12</v>
      </c>
      <c r="Q20" s="53">
        <f>IF(COUNTIF(Q21:Q24,"-")=COUNTA(Q21:Q24),"-",SUM(Q21:Q24))</f>
        <v>29289060475</v>
      </c>
      <c r="AA20" s="231"/>
    </row>
    <row r="21" spans="1:27" s="53" customFormat="1" x14ac:dyDescent="0.15">
      <c r="A21" s="3" t="s">
        <v>268</v>
      </c>
      <c r="B21" s="5"/>
      <c r="C21" s="181"/>
      <c r="D21" s="164"/>
      <c r="E21" s="184" t="s">
        <v>269</v>
      </c>
      <c r="F21" s="183"/>
      <c r="G21" s="183"/>
      <c r="H21" s="183"/>
      <c r="I21" s="183"/>
      <c r="J21" s="164"/>
      <c r="K21" s="164"/>
      <c r="L21" s="178"/>
      <c r="M21" s="179">
        <v>19526</v>
      </c>
      <c r="N21" s="232"/>
      <c r="Q21" s="53">
        <v>19526372760</v>
      </c>
      <c r="AA21" s="231"/>
    </row>
    <row r="22" spans="1:27" s="53" customFormat="1" x14ac:dyDescent="0.15">
      <c r="A22" s="3" t="s">
        <v>270</v>
      </c>
      <c r="B22" s="5"/>
      <c r="C22" s="181"/>
      <c r="D22" s="164"/>
      <c r="E22" s="184" t="s">
        <v>271</v>
      </c>
      <c r="F22" s="183"/>
      <c r="G22" s="183"/>
      <c r="H22" s="183"/>
      <c r="I22" s="183"/>
      <c r="J22" s="164"/>
      <c r="K22" s="164"/>
      <c r="L22" s="178"/>
      <c r="M22" s="179">
        <v>7118</v>
      </c>
      <c r="N22" s="232"/>
      <c r="Q22" s="53">
        <v>7118205678</v>
      </c>
      <c r="AA22" s="231"/>
    </row>
    <row r="23" spans="1:27" s="53" customFormat="1" x14ac:dyDescent="0.15">
      <c r="A23" s="3" t="s">
        <v>272</v>
      </c>
      <c r="B23" s="5"/>
      <c r="C23" s="181"/>
      <c r="D23" s="164"/>
      <c r="E23" s="184" t="s">
        <v>273</v>
      </c>
      <c r="F23" s="183"/>
      <c r="G23" s="183"/>
      <c r="H23" s="183"/>
      <c r="I23" s="183"/>
      <c r="J23" s="164"/>
      <c r="K23" s="164"/>
      <c r="L23" s="178"/>
      <c r="M23" s="179">
        <v>1900</v>
      </c>
      <c r="N23" s="232"/>
      <c r="Q23" s="53">
        <v>1900264636</v>
      </c>
      <c r="AA23" s="231"/>
    </row>
    <row r="24" spans="1:27" s="53" customFormat="1" x14ac:dyDescent="0.15">
      <c r="A24" s="3" t="s">
        <v>274</v>
      </c>
      <c r="B24" s="5"/>
      <c r="C24" s="181"/>
      <c r="D24" s="164"/>
      <c r="E24" s="184" t="s">
        <v>275</v>
      </c>
      <c r="F24" s="183"/>
      <c r="G24" s="183"/>
      <c r="H24" s="183"/>
      <c r="I24" s="184"/>
      <c r="J24" s="164"/>
      <c r="K24" s="164"/>
      <c r="L24" s="178"/>
      <c r="M24" s="179">
        <v>744</v>
      </c>
      <c r="N24" s="232"/>
      <c r="Q24" s="53">
        <v>744217401</v>
      </c>
      <c r="AA24" s="231"/>
    </row>
    <row r="25" spans="1:27" s="53" customFormat="1" x14ac:dyDescent="0.15">
      <c r="A25" s="3" t="s">
        <v>276</v>
      </c>
      <c r="B25" s="5"/>
      <c r="C25" s="181"/>
      <c r="D25" s="164" t="s">
        <v>277</v>
      </c>
      <c r="E25" s="184"/>
      <c r="F25" s="183"/>
      <c r="G25" s="183"/>
      <c r="H25" s="183"/>
      <c r="I25" s="184"/>
      <c r="J25" s="164"/>
      <c r="K25" s="164"/>
      <c r="L25" s="178"/>
      <c r="M25" s="179">
        <v>34</v>
      </c>
      <c r="N25" s="232"/>
      <c r="Q25" s="53">
        <f>IF(COUNTIF(Q26:Q27,"-")=COUNTA(Q26:Q27),"-",SUM(Q26:Q27))</f>
        <v>33558755</v>
      </c>
      <c r="AA25" s="231"/>
    </row>
    <row r="26" spans="1:27" s="53" customFormat="1" x14ac:dyDescent="0.15">
      <c r="A26" s="3" t="s">
        <v>278</v>
      </c>
      <c r="B26" s="5"/>
      <c r="C26" s="181"/>
      <c r="D26" s="164"/>
      <c r="E26" s="184" t="s">
        <v>279</v>
      </c>
      <c r="F26" s="183"/>
      <c r="G26" s="183"/>
      <c r="H26" s="183"/>
      <c r="I26" s="183"/>
      <c r="J26" s="164"/>
      <c r="K26" s="164"/>
      <c r="L26" s="178"/>
      <c r="M26" s="179">
        <v>34</v>
      </c>
      <c r="N26" s="232"/>
      <c r="Q26" s="53">
        <v>33558755</v>
      </c>
      <c r="AA26" s="231"/>
    </row>
    <row r="27" spans="1:27" s="53" customFormat="1" x14ac:dyDescent="0.15">
      <c r="A27" s="3" t="s">
        <v>280</v>
      </c>
      <c r="B27" s="5"/>
      <c r="C27" s="181"/>
      <c r="D27" s="164"/>
      <c r="E27" s="184" t="s">
        <v>256</v>
      </c>
      <c r="F27" s="183"/>
      <c r="G27" s="183"/>
      <c r="H27" s="183"/>
      <c r="I27" s="183"/>
      <c r="J27" s="164"/>
      <c r="K27" s="164"/>
      <c r="L27" s="178"/>
      <c r="M27" s="179" t="s">
        <v>369</v>
      </c>
      <c r="N27" s="232"/>
      <c r="Q27" s="53" t="s">
        <v>199</v>
      </c>
      <c r="AA27" s="231"/>
    </row>
    <row r="28" spans="1:27" s="53" customFormat="1" x14ac:dyDescent="0.15">
      <c r="A28" s="3" t="s">
        <v>281</v>
      </c>
      <c r="B28" s="5"/>
      <c r="C28" s="181"/>
      <c r="D28" s="164" t="s">
        <v>282</v>
      </c>
      <c r="E28" s="184"/>
      <c r="F28" s="183"/>
      <c r="G28" s="183"/>
      <c r="H28" s="183"/>
      <c r="I28" s="183"/>
      <c r="J28" s="164"/>
      <c r="K28" s="164"/>
      <c r="L28" s="178"/>
      <c r="M28" s="179">
        <v>10</v>
      </c>
      <c r="N28" s="232"/>
      <c r="Q28" s="53">
        <v>10495000</v>
      </c>
      <c r="AA28" s="231"/>
    </row>
    <row r="29" spans="1:27" s="53" customFormat="1" x14ac:dyDescent="0.15">
      <c r="A29" s="3" t="s">
        <v>283</v>
      </c>
      <c r="B29" s="5"/>
      <c r="C29" s="185" t="s">
        <v>284</v>
      </c>
      <c r="D29" s="186"/>
      <c r="E29" s="187"/>
      <c r="F29" s="188"/>
      <c r="G29" s="188"/>
      <c r="H29" s="188"/>
      <c r="I29" s="188"/>
      <c r="J29" s="186"/>
      <c r="K29" s="186"/>
      <c r="L29" s="189"/>
      <c r="M29" s="190">
        <v>2010</v>
      </c>
      <c r="N29" s="234" t="s">
        <v>12</v>
      </c>
      <c r="Q29" s="53">
        <f>IF(COUNTIF(Q9:Q28,"-")=COUNTA(Q9:Q28),"-",SUM(Q20,Q28)-SUM(Q9,Q25))</f>
        <v>2010230504</v>
      </c>
      <c r="AA29" s="231"/>
    </row>
    <row r="30" spans="1:27" s="53" customFormat="1" x14ac:dyDescent="0.15">
      <c r="A30" s="3"/>
      <c r="B30" s="5"/>
      <c r="C30" s="181" t="s">
        <v>285</v>
      </c>
      <c r="D30" s="164"/>
      <c r="E30" s="184"/>
      <c r="F30" s="183"/>
      <c r="G30" s="183"/>
      <c r="H30" s="183"/>
      <c r="I30" s="184"/>
      <c r="J30" s="164"/>
      <c r="K30" s="164"/>
      <c r="L30" s="178"/>
      <c r="M30" s="192"/>
      <c r="N30" s="235"/>
      <c r="AA30" s="231"/>
    </row>
    <row r="31" spans="1:27" s="53" customFormat="1" x14ac:dyDescent="0.15">
      <c r="A31" s="3" t="s">
        <v>286</v>
      </c>
      <c r="B31" s="5"/>
      <c r="C31" s="181"/>
      <c r="D31" s="164" t="s">
        <v>287</v>
      </c>
      <c r="E31" s="184"/>
      <c r="F31" s="183"/>
      <c r="G31" s="183"/>
      <c r="H31" s="183"/>
      <c r="I31" s="183"/>
      <c r="J31" s="164"/>
      <c r="K31" s="164"/>
      <c r="L31" s="178"/>
      <c r="M31" s="179">
        <v>6683</v>
      </c>
      <c r="N31" s="232" t="s">
        <v>12</v>
      </c>
      <c r="Q31" s="53">
        <f>IF(COUNTIF(Q32:Q36,"-")=COUNTA(Q32:Q36),"-",SUM(Q32:Q36))</f>
        <v>6682595373</v>
      </c>
      <c r="AA31" s="231"/>
    </row>
    <row r="32" spans="1:27" s="53" customFormat="1" x14ac:dyDescent="0.15">
      <c r="A32" s="3" t="s">
        <v>288</v>
      </c>
      <c r="B32" s="5"/>
      <c r="C32" s="181"/>
      <c r="D32" s="164"/>
      <c r="E32" s="184" t="s">
        <v>289</v>
      </c>
      <c r="F32" s="183"/>
      <c r="G32" s="183"/>
      <c r="H32" s="183"/>
      <c r="I32" s="183"/>
      <c r="J32" s="164"/>
      <c r="K32" s="164"/>
      <c r="L32" s="178"/>
      <c r="M32" s="179">
        <v>5924</v>
      </c>
      <c r="N32" s="232"/>
      <c r="Q32" s="53">
        <v>5924260986</v>
      </c>
      <c r="AA32" s="231"/>
    </row>
    <row r="33" spans="1:27" s="53" customFormat="1" x14ac:dyDescent="0.15">
      <c r="A33" s="3" t="s">
        <v>290</v>
      </c>
      <c r="B33" s="5"/>
      <c r="C33" s="181"/>
      <c r="D33" s="164"/>
      <c r="E33" s="184" t="s">
        <v>291</v>
      </c>
      <c r="F33" s="183"/>
      <c r="G33" s="183"/>
      <c r="H33" s="183"/>
      <c r="I33" s="183"/>
      <c r="J33" s="164"/>
      <c r="K33" s="164"/>
      <c r="L33" s="178"/>
      <c r="M33" s="179">
        <v>496</v>
      </c>
      <c r="N33" s="232"/>
      <c r="Q33" s="53">
        <v>496334387</v>
      </c>
      <c r="AA33" s="231"/>
    </row>
    <row r="34" spans="1:27" s="53" customFormat="1" x14ac:dyDescent="0.15">
      <c r="A34" s="3" t="s">
        <v>292</v>
      </c>
      <c r="B34" s="5"/>
      <c r="C34" s="181"/>
      <c r="D34" s="164"/>
      <c r="E34" s="184" t="s">
        <v>293</v>
      </c>
      <c r="F34" s="183"/>
      <c r="G34" s="183"/>
      <c r="H34" s="183"/>
      <c r="I34" s="183"/>
      <c r="J34" s="164"/>
      <c r="K34" s="164"/>
      <c r="L34" s="178"/>
      <c r="M34" s="179" t="s">
        <v>369</v>
      </c>
      <c r="N34" s="232"/>
      <c r="Q34" s="53" t="s">
        <v>199</v>
      </c>
      <c r="AA34" s="231"/>
    </row>
    <row r="35" spans="1:27" s="53" customFormat="1" x14ac:dyDescent="0.15">
      <c r="A35" s="3" t="s">
        <v>294</v>
      </c>
      <c r="B35" s="5"/>
      <c r="C35" s="181"/>
      <c r="D35" s="164"/>
      <c r="E35" s="184" t="s">
        <v>295</v>
      </c>
      <c r="F35" s="183"/>
      <c r="G35" s="183"/>
      <c r="H35" s="183"/>
      <c r="I35" s="183"/>
      <c r="J35" s="164"/>
      <c r="K35" s="164"/>
      <c r="L35" s="178"/>
      <c r="M35" s="179">
        <v>262</v>
      </c>
      <c r="N35" s="232"/>
      <c r="Q35" s="53">
        <v>262000000</v>
      </c>
      <c r="AA35" s="231"/>
    </row>
    <row r="36" spans="1:27" s="53" customFormat="1" x14ac:dyDescent="0.15">
      <c r="A36" s="3" t="s">
        <v>296</v>
      </c>
      <c r="B36" s="5"/>
      <c r="C36" s="181"/>
      <c r="D36" s="164"/>
      <c r="E36" s="184" t="s">
        <v>256</v>
      </c>
      <c r="F36" s="183"/>
      <c r="G36" s="183"/>
      <c r="H36" s="183"/>
      <c r="I36" s="183"/>
      <c r="J36" s="164"/>
      <c r="K36" s="164"/>
      <c r="L36" s="178"/>
      <c r="M36" s="179" t="s">
        <v>369</v>
      </c>
      <c r="N36" s="232"/>
      <c r="Q36" s="53" t="s">
        <v>199</v>
      </c>
      <c r="AA36" s="231"/>
    </row>
    <row r="37" spans="1:27" s="53" customFormat="1" x14ac:dyDescent="0.15">
      <c r="A37" s="3" t="s">
        <v>297</v>
      </c>
      <c r="B37" s="5"/>
      <c r="C37" s="181"/>
      <c r="D37" s="164" t="s">
        <v>298</v>
      </c>
      <c r="E37" s="184"/>
      <c r="F37" s="183"/>
      <c r="G37" s="183"/>
      <c r="H37" s="183"/>
      <c r="I37" s="184"/>
      <c r="J37" s="164"/>
      <c r="K37" s="164"/>
      <c r="L37" s="178"/>
      <c r="M37" s="179">
        <v>3244</v>
      </c>
      <c r="N37" s="232" t="s">
        <v>12</v>
      </c>
      <c r="Q37" s="53">
        <f>IF(COUNTIF(Q38:Q42,"-")=COUNTA(Q38:Q42),"-",SUM(Q38:Q42))</f>
        <v>3243647952</v>
      </c>
      <c r="AA37" s="231"/>
    </row>
    <row r="38" spans="1:27" s="53" customFormat="1" x14ac:dyDescent="0.15">
      <c r="A38" s="3" t="s">
        <v>299</v>
      </c>
      <c r="B38" s="5"/>
      <c r="C38" s="181"/>
      <c r="D38" s="164"/>
      <c r="E38" s="184" t="s">
        <v>271</v>
      </c>
      <c r="F38" s="183"/>
      <c r="G38" s="183"/>
      <c r="H38" s="183"/>
      <c r="I38" s="184"/>
      <c r="J38" s="164"/>
      <c r="K38" s="164"/>
      <c r="L38" s="178"/>
      <c r="M38" s="179">
        <v>793</v>
      </c>
      <c r="N38" s="232"/>
      <c r="Q38" s="53">
        <v>793177306</v>
      </c>
      <c r="AA38" s="231"/>
    </row>
    <row r="39" spans="1:27" s="53" customFormat="1" x14ac:dyDescent="0.15">
      <c r="A39" s="3" t="s">
        <v>300</v>
      </c>
      <c r="B39" s="5"/>
      <c r="C39" s="181"/>
      <c r="D39" s="164"/>
      <c r="E39" s="184" t="s">
        <v>301</v>
      </c>
      <c r="F39" s="183"/>
      <c r="G39" s="183"/>
      <c r="H39" s="183"/>
      <c r="I39" s="184"/>
      <c r="J39" s="164"/>
      <c r="K39" s="164"/>
      <c r="L39" s="178"/>
      <c r="M39" s="179">
        <v>2153</v>
      </c>
      <c r="N39" s="232"/>
      <c r="Q39" s="53">
        <v>2153000000</v>
      </c>
      <c r="AA39" s="231"/>
    </row>
    <row r="40" spans="1:27" s="53" customFormat="1" x14ac:dyDescent="0.15">
      <c r="A40" s="3" t="s">
        <v>302</v>
      </c>
      <c r="B40" s="5"/>
      <c r="C40" s="181"/>
      <c r="D40" s="164"/>
      <c r="E40" s="184" t="s">
        <v>303</v>
      </c>
      <c r="F40" s="183"/>
      <c r="G40" s="164"/>
      <c r="H40" s="183"/>
      <c r="I40" s="183"/>
      <c r="J40" s="164"/>
      <c r="K40" s="164"/>
      <c r="L40" s="178"/>
      <c r="M40" s="179">
        <v>263</v>
      </c>
      <c r="N40" s="232"/>
      <c r="Q40" s="53">
        <v>263467329</v>
      </c>
      <c r="AA40" s="231"/>
    </row>
    <row r="41" spans="1:27" s="53" customFormat="1" x14ac:dyDescent="0.15">
      <c r="A41" s="3" t="s">
        <v>304</v>
      </c>
      <c r="B41" s="5"/>
      <c r="C41" s="181"/>
      <c r="D41" s="164"/>
      <c r="E41" s="184" t="s">
        <v>305</v>
      </c>
      <c r="F41" s="183"/>
      <c r="G41" s="164"/>
      <c r="H41" s="183"/>
      <c r="I41" s="183"/>
      <c r="J41" s="164"/>
      <c r="K41" s="164"/>
      <c r="L41" s="178"/>
      <c r="M41" s="179">
        <v>9</v>
      </c>
      <c r="N41" s="232"/>
      <c r="Q41" s="53">
        <v>8629121</v>
      </c>
      <c r="AA41" s="231"/>
    </row>
    <row r="42" spans="1:27" s="53" customFormat="1" x14ac:dyDescent="0.15">
      <c r="A42" s="3" t="s">
        <v>306</v>
      </c>
      <c r="B42" s="5"/>
      <c r="C42" s="181"/>
      <c r="D42" s="164"/>
      <c r="E42" s="184" t="s">
        <v>275</v>
      </c>
      <c r="F42" s="183"/>
      <c r="G42" s="183"/>
      <c r="H42" s="183"/>
      <c r="I42" s="183"/>
      <c r="J42" s="164"/>
      <c r="K42" s="164"/>
      <c r="L42" s="178"/>
      <c r="M42" s="179">
        <v>25</v>
      </c>
      <c r="N42" s="232"/>
      <c r="Q42" s="53">
        <v>25374196</v>
      </c>
      <c r="AA42" s="231"/>
    </row>
    <row r="43" spans="1:27" s="53" customFormat="1" x14ac:dyDescent="0.15">
      <c r="A43" s="3" t="s">
        <v>307</v>
      </c>
      <c r="B43" s="5"/>
      <c r="C43" s="185" t="s">
        <v>308</v>
      </c>
      <c r="D43" s="186"/>
      <c r="E43" s="187"/>
      <c r="F43" s="188"/>
      <c r="G43" s="188"/>
      <c r="H43" s="188"/>
      <c r="I43" s="188"/>
      <c r="J43" s="186"/>
      <c r="K43" s="186"/>
      <c r="L43" s="189"/>
      <c r="M43" s="190">
        <v>-3439</v>
      </c>
      <c r="N43" s="234"/>
      <c r="Q43" s="53">
        <f>IF(AND(Q31="-",Q37="-"),"-",SUM(Q37)-SUM(Q31))</f>
        <v>-3438947421</v>
      </c>
      <c r="AA43" s="231"/>
    </row>
    <row r="44" spans="1:27" s="53" customFormat="1" x14ac:dyDescent="0.15">
      <c r="A44" s="3"/>
      <c r="B44" s="5"/>
      <c r="C44" s="181" t="s">
        <v>309</v>
      </c>
      <c r="D44" s="164"/>
      <c r="E44" s="184"/>
      <c r="F44" s="183"/>
      <c r="G44" s="183"/>
      <c r="H44" s="183"/>
      <c r="I44" s="183"/>
      <c r="J44" s="164"/>
      <c r="K44" s="164"/>
      <c r="L44" s="178"/>
      <c r="M44" s="192"/>
      <c r="N44" s="235"/>
      <c r="AA44" s="231"/>
    </row>
    <row r="45" spans="1:27" s="53" customFormat="1" x14ac:dyDescent="0.15">
      <c r="A45" s="3" t="s">
        <v>310</v>
      </c>
      <c r="B45" s="5"/>
      <c r="C45" s="181"/>
      <c r="D45" s="164" t="s">
        <v>311</v>
      </c>
      <c r="E45" s="184"/>
      <c r="F45" s="183"/>
      <c r="G45" s="183"/>
      <c r="H45" s="183"/>
      <c r="I45" s="183"/>
      <c r="J45" s="164"/>
      <c r="K45" s="164"/>
      <c r="L45" s="178"/>
      <c r="M45" s="179">
        <v>2078</v>
      </c>
      <c r="N45" s="232"/>
      <c r="Q45" s="53">
        <f>IF(COUNTIF(Q46:Q47,"-")=COUNTA(Q46:Q47),"-",SUM(Q46:Q47))</f>
        <v>2078278936</v>
      </c>
      <c r="AA45" s="231"/>
    </row>
    <row r="46" spans="1:27" s="53" customFormat="1" x14ac:dyDescent="0.15">
      <c r="A46" s="3" t="s">
        <v>312</v>
      </c>
      <c r="B46" s="5"/>
      <c r="C46" s="181"/>
      <c r="D46" s="164"/>
      <c r="E46" s="184" t="s">
        <v>313</v>
      </c>
      <c r="F46" s="183"/>
      <c r="G46" s="183"/>
      <c r="H46" s="183"/>
      <c r="I46" s="183"/>
      <c r="J46" s="164"/>
      <c r="K46" s="164"/>
      <c r="L46" s="178"/>
      <c r="M46" s="179">
        <v>2078</v>
      </c>
      <c r="N46" s="232"/>
      <c r="Q46" s="53">
        <v>2078278936</v>
      </c>
      <c r="AA46" s="231"/>
    </row>
    <row r="47" spans="1:27" s="53" customFormat="1" x14ac:dyDescent="0.15">
      <c r="A47" s="3" t="s">
        <v>314</v>
      </c>
      <c r="B47" s="5"/>
      <c r="C47" s="181"/>
      <c r="D47" s="164"/>
      <c r="E47" s="184" t="s">
        <v>256</v>
      </c>
      <c r="F47" s="183"/>
      <c r="G47" s="183"/>
      <c r="H47" s="183"/>
      <c r="I47" s="183"/>
      <c r="J47" s="164"/>
      <c r="K47" s="164"/>
      <c r="L47" s="178"/>
      <c r="M47" s="179" t="s">
        <v>369</v>
      </c>
      <c r="N47" s="232"/>
      <c r="Q47" s="53" t="s">
        <v>199</v>
      </c>
      <c r="AA47" s="231"/>
    </row>
    <row r="48" spans="1:27" s="53" customFormat="1" x14ac:dyDescent="0.15">
      <c r="A48" s="3" t="s">
        <v>315</v>
      </c>
      <c r="B48" s="5"/>
      <c r="C48" s="181"/>
      <c r="D48" s="164" t="s">
        <v>316</v>
      </c>
      <c r="E48" s="184"/>
      <c r="F48" s="183"/>
      <c r="G48" s="183"/>
      <c r="H48" s="183"/>
      <c r="I48" s="183"/>
      <c r="J48" s="164"/>
      <c r="K48" s="164"/>
      <c r="L48" s="178"/>
      <c r="M48" s="179">
        <v>3216</v>
      </c>
      <c r="N48" s="232"/>
      <c r="Q48" s="53">
        <f>IF(COUNTIF(Q49:Q50,"-")=COUNTA(Q49:Q50),"-",SUM(Q49:Q50))</f>
        <v>3215900000</v>
      </c>
      <c r="AA48" s="231"/>
    </row>
    <row r="49" spans="1:27" s="53" customFormat="1" x14ac:dyDescent="0.15">
      <c r="A49" s="3" t="s">
        <v>317</v>
      </c>
      <c r="B49" s="5"/>
      <c r="C49" s="181"/>
      <c r="D49" s="164"/>
      <c r="E49" s="184" t="s">
        <v>318</v>
      </c>
      <c r="F49" s="183"/>
      <c r="G49" s="183"/>
      <c r="H49" s="183"/>
      <c r="I49" s="177"/>
      <c r="J49" s="164"/>
      <c r="K49" s="164"/>
      <c r="L49" s="178"/>
      <c r="M49" s="179">
        <v>3216</v>
      </c>
      <c r="N49" s="232"/>
      <c r="Q49" s="53">
        <v>3215900000</v>
      </c>
      <c r="AA49" s="231"/>
    </row>
    <row r="50" spans="1:27" s="53" customFormat="1" x14ac:dyDescent="0.15">
      <c r="A50" s="3" t="s">
        <v>319</v>
      </c>
      <c r="B50" s="5"/>
      <c r="C50" s="181"/>
      <c r="D50" s="164"/>
      <c r="E50" s="184" t="s">
        <v>275</v>
      </c>
      <c r="F50" s="183"/>
      <c r="G50" s="183"/>
      <c r="H50" s="183"/>
      <c r="I50" s="194"/>
      <c r="J50" s="164"/>
      <c r="K50" s="164"/>
      <c r="L50" s="178"/>
      <c r="M50" s="179">
        <v>0</v>
      </c>
      <c r="N50" s="232"/>
      <c r="Q50" s="53">
        <v>0</v>
      </c>
      <c r="AA50" s="231"/>
    </row>
    <row r="51" spans="1:27" s="53" customFormat="1" x14ac:dyDescent="0.15">
      <c r="A51" s="3" t="s">
        <v>320</v>
      </c>
      <c r="B51" s="5"/>
      <c r="C51" s="185" t="s">
        <v>321</v>
      </c>
      <c r="D51" s="186"/>
      <c r="E51" s="187"/>
      <c r="F51" s="188"/>
      <c r="G51" s="188"/>
      <c r="H51" s="188"/>
      <c r="I51" s="193"/>
      <c r="J51" s="186"/>
      <c r="K51" s="186"/>
      <c r="L51" s="189"/>
      <c r="M51" s="190">
        <v>1138</v>
      </c>
      <c r="N51" s="234"/>
      <c r="Q51" s="53">
        <f>IF(AND(Q45="-",Q48="-"),"-",SUM(Q48)-SUM(Q45))</f>
        <v>1137621064</v>
      </c>
      <c r="AA51" s="231"/>
    </row>
    <row r="52" spans="1:27" s="53" customFormat="1" x14ac:dyDescent="0.15">
      <c r="A52" s="3" t="s">
        <v>322</v>
      </c>
      <c r="B52" s="5"/>
      <c r="C52" s="323" t="s">
        <v>323</v>
      </c>
      <c r="D52" s="324"/>
      <c r="E52" s="324"/>
      <c r="F52" s="324"/>
      <c r="G52" s="324"/>
      <c r="H52" s="324"/>
      <c r="I52" s="324"/>
      <c r="J52" s="324"/>
      <c r="K52" s="324"/>
      <c r="L52" s="325"/>
      <c r="M52" s="190">
        <v>-291</v>
      </c>
      <c r="N52" s="234"/>
      <c r="Q52" s="53">
        <f>IF(AND(Q29="-",Q43="-",Q51="-"),"-",SUM(Q29,Q43,Q51))</f>
        <v>-291095853</v>
      </c>
      <c r="AA52" s="231"/>
    </row>
    <row r="53" spans="1:27" s="53" customFormat="1" ht="14.25" thickBot="1" x14ac:dyDescent="0.2">
      <c r="A53" s="3" t="s">
        <v>324</v>
      </c>
      <c r="B53" s="5"/>
      <c r="C53" s="301" t="s">
        <v>325</v>
      </c>
      <c r="D53" s="302"/>
      <c r="E53" s="302"/>
      <c r="F53" s="302"/>
      <c r="G53" s="302"/>
      <c r="H53" s="302"/>
      <c r="I53" s="302"/>
      <c r="J53" s="302"/>
      <c r="K53" s="302"/>
      <c r="L53" s="303"/>
      <c r="M53" s="190">
        <v>4179</v>
      </c>
      <c r="N53" s="234"/>
      <c r="Q53" s="53">
        <v>4178528599</v>
      </c>
      <c r="AA53" s="231"/>
    </row>
    <row r="54" spans="1:27" s="53" customFormat="1" ht="14.25" hidden="1" thickBot="1" x14ac:dyDescent="0.2">
      <c r="A54" s="3">
        <v>4435000</v>
      </c>
      <c r="B54" s="5"/>
      <c r="C54" s="304" t="s">
        <v>326</v>
      </c>
      <c r="D54" s="305"/>
      <c r="E54" s="305"/>
      <c r="F54" s="305"/>
      <c r="G54" s="305"/>
      <c r="H54" s="305"/>
      <c r="I54" s="305"/>
      <c r="J54" s="305"/>
      <c r="K54" s="305"/>
      <c r="L54" s="306"/>
      <c r="M54" s="195" t="s">
        <v>369</v>
      </c>
      <c r="N54" s="234"/>
      <c r="Q54" s="53" t="s">
        <v>369</v>
      </c>
      <c r="AA54" s="231"/>
    </row>
    <row r="55" spans="1:27" s="53" customFormat="1" ht="14.25" thickBot="1" x14ac:dyDescent="0.2">
      <c r="A55" s="3" t="s">
        <v>327</v>
      </c>
      <c r="B55" s="5"/>
      <c r="C55" s="307" t="s">
        <v>328</v>
      </c>
      <c r="D55" s="308"/>
      <c r="E55" s="308"/>
      <c r="F55" s="308"/>
      <c r="G55" s="308"/>
      <c r="H55" s="308"/>
      <c r="I55" s="308"/>
      <c r="J55" s="308"/>
      <c r="K55" s="308"/>
      <c r="L55" s="309"/>
      <c r="M55" s="196">
        <v>3887</v>
      </c>
      <c r="N55" s="236" t="s">
        <v>12</v>
      </c>
      <c r="Q55" s="53">
        <f>IF(COUNTIF(Q52:Q54,"-")=COUNTA(Q52:Q54),"-",SUM(Q52:Q54))</f>
        <v>3887432746</v>
      </c>
      <c r="AA55" s="231"/>
    </row>
    <row r="56" spans="1:27" s="53" customFormat="1" ht="14.25" thickBot="1" x14ac:dyDescent="0.2">
      <c r="A56" s="3"/>
      <c r="B56" s="5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9"/>
      <c r="N56" s="237"/>
      <c r="AA56" s="231"/>
    </row>
    <row r="57" spans="1:27" s="53" customFormat="1" x14ac:dyDescent="0.15">
      <c r="A57" s="3" t="s">
        <v>329</v>
      </c>
      <c r="B57" s="5"/>
      <c r="C57" s="201" t="s">
        <v>330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3">
        <v>111</v>
      </c>
      <c r="N57" s="238"/>
      <c r="Q57" s="53">
        <v>110612632</v>
      </c>
      <c r="AA57" s="231"/>
    </row>
    <row r="58" spans="1:27" s="53" customFormat="1" x14ac:dyDescent="0.15">
      <c r="A58" s="3" t="s">
        <v>331</v>
      </c>
      <c r="B58" s="5"/>
      <c r="C58" s="205" t="s">
        <v>332</v>
      </c>
      <c r="D58" s="206"/>
      <c r="E58" s="206"/>
      <c r="F58" s="206"/>
      <c r="G58" s="206"/>
      <c r="H58" s="206"/>
      <c r="I58" s="206"/>
      <c r="J58" s="206"/>
      <c r="K58" s="206"/>
      <c r="L58" s="206"/>
      <c r="M58" s="190">
        <v>122</v>
      </c>
      <c r="N58" s="234"/>
      <c r="Q58" s="53">
        <v>122159148</v>
      </c>
      <c r="AA58" s="231"/>
    </row>
    <row r="59" spans="1:27" s="53" customFormat="1" ht="14.25" thickBot="1" x14ac:dyDescent="0.2">
      <c r="A59" s="3" t="s">
        <v>333</v>
      </c>
      <c r="B59" s="5"/>
      <c r="C59" s="207" t="s">
        <v>334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9">
        <v>233</v>
      </c>
      <c r="N59" s="239"/>
      <c r="Q59" s="53">
        <f>IF(COUNTIF(Q57:Q58,"-")=COUNTA(Q57:Q58),"-",SUM(Q57:Q58))</f>
        <v>232771780</v>
      </c>
      <c r="AA59" s="231"/>
    </row>
    <row r="60" spans="1:27" s="53" customFormat="1" ht="14.25" thickBot="1" x14ac:dyDescent="0.2">
      <c r="A60" s="3" t="s">
        <v>335</v>
      </c>
      <c r="B60" s="5"/>
      <c r="C60" s="211" t="s">
        <v>336</v>
      </c>
      <c r="D60" s="212"/>
      <c r="E60" s="213"/>
      <c r="F60" s="214"/>
      <c r="G60" s="214"/>
      <c r="H60" s="214"/>
      <c r="I60" s="214"/>
      <c r="J60" s="212"/>
      <c r="K60" s="212"/>
      <c r="L60" s="212"/>
      <c r="M60" s="196">
        <v>4120</v>
      </c>
      <c r="N60" s="236"/>
      <c r="Q60" s="53">
        <f>IF(AND(Q55="-",Q59="-"),"-",SUM(Q55,Q59))</f>
        <v>4120204526</v>
      </c>
      <c r="AA60" s="231"/>
    </row>
    <row r="61" spans="1:27" s="53" customFormat="1" ht="6.75" customHeight="1" x14ac:dyDescent="0.15">
      <c r="A61" s="3"/>
      <c r="B61" s="5"/>
      <c r="C61" s="163"/>
      <c r="D61" s="163"/>
      <c r="E61" s="215"/>
      <c r="F61" s="216"/>
      <c r="G61" s="216"/>
      <c r="H61" s="216"/>
      <c r="I61" s="217"/>
      <c r="J61" s="218"/>
      <c r="K61" s="218"/>
      <c r="L61" s="218"/>
      <c r="M61" s="5"/>
      <c r="N61" s="5"/>
    </row>
    <row r="62" spans="1:27" s="53" customFormat="1" x14ac:dyDescent="0.15">
      <c r="A62" s="3"/>
      <c r="B62" s="5"/>
      <c r="C62" s="163"/>
      <c r="D62" s="219" t="s">
        <v>143</v>
      </c>
      <c r="E62" s="215"/>
      <c r="F62" s="216"/>
      <c r="G62" s="216"/>
      <c r="H62" s="216"/>
      <c r="I62" s="220"/>
      <c r="J62" s="218"/>
      <c r="K62" s="218"/>
      <c r="L62" s="218"/>
      <c r="M62" s="5"/>
      <c r="N62" s="5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0"/>
  <pageMargins left="0.7" right="0.7" top="0.39370078740157477" bottom="0.39370078740157477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2"/>
  <sheetViews>
    <sheetView showGridLines="0" topLeftCell="C1" zoomScale="85" zoomScaleNormal="85" zoomScaleSheetLayoutView="85" workbookViewId="0"/>
  </sheetViews>
  <sheetFormatPr defaultRowHeight="12.75" x14ac:dyDescent="0.15"/>
  <cols>
    <col min="1" max="2" width="0" style="1" hidden="1" customWidth="1"/>
    <col min="3" max="3" width="0.625" style="2" customWidth="1"/>
    <col min="4" max="14" width="2.125" style="2" customWidth="1"/>
    <col min="15" max="15" width="6" style="2" customWidth="1"/>
    <col min="16" max="16" width="22.375" style="2" customWidth="1"/>
    <col min="17" max="17" width="3.375" style="2" bestFit="1" customWidth="1"/>
    <col min="18" max="19" width="2.125" style="2" customWidth="1"/>
    <col min="20" max="24" width="3.875" style="2" customWidth="1"/>
    <col min="25" max="25" width="3.125" style="2" customWidth="1"/>
    <col min="26" max="26" width="24.125" style="2" bestFit="1" customWidth="1"/>
    <col min="27" max="27" width="3.125" style="2" customWidth="1"/>
    <col min="28" max="28" width="0.625" style="2" customWidth="1"/>
    <col min="29" max="29" width="9" style="2"/>
    <col min="30" max="31" width="0" style="2" hidden="1" customWidth="1"/>
    <col min="32" max="16384" width="9" style="2"/>
  </cols>
  <sheetData>
    <row r="1" spans="1:45" s="8" customFormat="1" ht="13.5" x14ac:dyDescent="0.15">
      <c r="A1" s="3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45" ht="23.25" customHeight="1" x14ac:dyDescent="0.25">
      <c r="C2" s="9"/>
      <c r="D2" s="257" t="s">
        <v>345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45" ht="21" customHeight="1" x14ac:dyDescent="0.15">
      <c r="D3" s="258" t="s">
        <v>0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1:45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1</v>
      </c>
      <c r="AB4" s="13"/>
    </row>
    <row r="5" spans="1:45" s="16" customFormat="1" ht="14.25" customHeight="1" thickBot="1" x14ac:dyDescent="0.2">
      <c r="A5" s="15" t="s">
        <v>2</v>
      </c>
      <c r="B5" s="15" t="s">
        <v>3</v>
      </c>
      <c r="D5" s="254" t="s">
        <v>4</v>
      </c>
      <c r="E5" s="255"/>
      <c r="F5" s="255"/>
      <c r="G5" s="255"/>
      <c r="H5" s="255"/>
      <c r="I5" s="255"/>
      <c r="J5" s="255"/>
      <c r="K5" s="259"/>
      <c r="L5" s="259"/>
      <c r="M5" s="259"/>
      <c r="N5" s="259"/>
      <c r="O5" s="259"/>
      <c r="P5" s="260" t="s">
        <v>5</v>
      </c>
      <c r="Q5" s="261"/>
      <c r="R5" s="255" t="s">
        <v>4</v>
      </c>
      <c r="S5" s="255"/>
      <c r="T5" s="255"/>
      <c r="U5" s="255"/>
      <c r="V5" s="255"/>
      <c r="W5" s="255"/>
      <c r="X5" s="255"/>
      <c r="Y5" s="255"/>
      <c r="Z5" s="260" t="s">
        <v>5</v>
      </c>
      <c r="AA5" s="261"/>
    </row>
    <row r="6" spans="1:45" ht="14.65" customHeight="1" x14ac:dyDescent="0.15">
      <c r="D6" s="17" t="s">
        <v>6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2"/>
      <c r="Q6" s="23"/>
      <c r="R6" s="19" t="s">
        <v>7</v>
      </c>
      <c r="S6" s="19"/>
      <c r="T6" s="19"/>
      <c r="U6" s="19"/>
      <c r="V6" s="19"/>
      <c r="W6" s="19"/>
      <c r="X6" s="19"/>
      <c r="Y6" s="18"/>
      <c r="Z6" s="22"/>
      <c r="AA6" s="24"/>
      <c r="AR6" s="222"/>
      <c r="AS6" s="222"/>
    </row>
    <row r="7" spans="1:45" ht="14.65" customHeight="1" x14ac:dyDescent="0.15">
      <c r="A7" s="1" t="s">
        <v>8</v>
      </c>
      <c r="B7" s="1" t="s">
        <v>9</v>
      </c>
      <c r="D7" s="25"/>
      <c r="E7" s="19" t="s">
        <v>10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6">
        <v>105786</v>
      </c>
      <c r="Q7" s="27"/>
      <c r="R7" s="19"/>
      <c r="S7" s="19" t="s">
        <v>11</v>
      </c>
      <c r="T7" s="19"/>
      <c r="U7" s="19"/>
      <c r="V7" s="19"/>
      <c r="W7" s="19"/>
      <c r="X7" s="19"/>
      <c r="Y7" s="18"/>
      <c r="Z7" s="26">
        <v>46819</v>
      </c>
      <c r="AA7" s="28"/>
      <c r="AD7" s="2">
        <f>IF(AND(AD8="-",AD36="-",AD39="-"),"-",SUM(AD8,AD36,AD39))</f>
        <v>105786366403</v>
      </c>
      <c r="AE7" s="2">
        <f>IF(COUNTIF(AE8:AE12,"-")=COUNTA(AE8:AE12),"-",SUM(AE8:AE12))</f>
        <v>46818841182</v>
      </c>
      <c r="AR7" s="222"/>
      <c r="AS7" s="222"/>
    </row>
    <row r="8" spans="1:45" ht="14.65" customHeight="1" x14ac:dyDescent="0.15">
      <c r="A8" s="1" t="s">
        <v>13</v>
      </c>
      <c r="B8" s="1" t="s">
        <v>14</v>
      </c>
      <c r="D8" s="25"/>
      <c r="E8" s="19"/>
      <c r="F8" s="19" t="s">
        <v>15</v>
      </c>
      <c r="G8" s="19"/>
      <c r="H8" s="19"/>
      <c r="I8" s="19"/>
      <c r="J8" s="19"/>
      <c r="K8" s="18"/>
      <c r="L8" s="18"/>
      <c r="M8" s="18"/>
      <c r="N8" s="18"/>
      <c r="O8" s="18"/>
      <c r="P8" s="26">
        <v>100392</v>
      </c>
      <c r="Q8" s="27"/>
      <c r="R8" s="19"/>
      <c r="S8" s="19"/>
      <c r="T8" s="19" t="s">
        <v>370</v>
      </c>
      <c r="U8" s="19"/>
      <c r="V8" s="19"/>
      <c r="W8" s="19"/>
      <c r="X8" s="19"/>
      <c r="Y8" s="18"/>
      <c r="Z8" s="26">
        <v>31087</v>
      </c>
      <c r="AA8" s="28"/>
      <c r="AD8" s="2">
        <f>IF(AND(AD9="-",AD25="-",COUNTIF(AD34:AD35,"-")=COUNTA(AD34:AD35)),"-",SUM(AD9,AD25,AD34:AD35))</f>
        <v>100391866066</v>
      </c>
      <c r="AE8" s="2">
        <v>31086831101</v>
      </c>
      <c r="AR8" s="222"/>
      <c r="AS8" s="222"/>
    </row>
    <row r="9" spans="1:45" ht="14.65" customHeight="1" x14ac:dyDescent="0.15">
      <c r="A9" s="1" t="s">
        <v>17</v>
      </c>
      <c r="B9" s="1" t="s">
        <v>18</v>
      </c>
      <c r="D9" s="25"/>
      <c r="E9" s="19"/>
      <c r="F9" s="19"/>
      <c r="G9" s="19" t="s">
        <v>19</v>
      </c>
      <c r="H9" s="19"/>
      <c r="I9" s="19"/>
      <c r="J9" s="19"/>
      <c r="K9" s="18"/>
      <c r="L9" s="18"/>
      <c r="M9" s="18"/>
      <c r="N9" s="18"/>
      <c r="O9" s="18"/>
      <c r="P9" s="26">
        <v>42218</v>
      </c>
      <c r="Q9" s="27" t="s">
        <v>12</v>
      </c>
      <c r="R9" s="19"/>
      <c r="S9" s="19"/>
      <c r="T9" s="19" t="s">
        <v>20</v>
      </c>
      <c r="U9" s="19"/>
      <c r="V9" s="19"/>
      <c r="W9" s="19"/>
      <c r="X9" s="19"/>
      <c r="Y9" s="18"/>
      <c r="Z9" s="242" t="s">
        <v>365</v>
      </c>
      <c r="AA9" s="28"/>
      <c r="AD9" s="2">
        <f>IF(COUNTIF(AD10:AD24,"-")=COUNTA(AD10:AD24),"-",SUM(AD10:AD24))</f>
        <v>42218144527</v>
      </c>
      <c r="AE9" s="2">
        <v>0</v>
      </c>
      <c r="AR9" s="222"/>
      <c r="AS9" s="222"/>
    </row>
    <row r="10" spans="1:45" ht="14.65" customHeight="1" x14ac:dyDescent="0.15">
      <c r="A10" s="1" t="s">
        <v>21</v>
      </c>
      <c r="B10" s="1" t="s">
        <v>22</v>
      </c>
      <c r="D10" s="25"/>
      <c r="E10" s="19"/>
      <c r="F10" s="19"/>
      <c r="G10" s="19"/>
      <c r="H10" s="19" t="s">
        <v>23</v>
      </c>
      <c r="I10" s="19"/>
      <c r="J10" s="19"/>
      <c r="K10" s="18"/>
      <c r="L10" s="18"/>
      <c r="M10" s="18"/>
      <c r="N10" s="18"/>
      <c r="O10" s="18"/>
      <c r="P10" s="26">
        <v>16783</v>
      </c>
      <c r="Q10" s="27"/>
      <c r="R10" s="19"/>
      <c r="S10" s="19"/>
      <c r="T10" s="19" t="s">
        <v>24</v>
      </c>
      <c r="U10" s="19"/>
      <c r="V10" s="19"/>
      <c r="W10" s="19"/>
      <c r="X10" s="19"/>
      <c r="Y10" s="18"/>
      <c r="Z10" s="26">
        <v>2906</v>
      </c>
      <c r="AA10" s="28"/>
      <c r="AD10" s="2">
        <v>16783051884</v>
      </c>
      <c r="AE10" s="2">
        <v>2906171459</v>
      </c>
      <c r="AR10" s="222"/>
      <c r="AS10" s="222"/>
    </row>
    <row r="11" spans="1:45" ht="14.65" customHeight="1" x14ac:dyDescent="0.15">
      <c r="A11" s="1" t="s">
        <v>25</v>
      </c>
      <c r="B11" s="1" t="s">
        <v>26</v>
      </c>
      <c r="D11" s="25"/>
      <c r="E11" s="19"/>
      <c r="F11" s="19"/>
      <c r="G11" s="19"/>
      <c r="H11" s="19" t="s">
        <v>27</v>
      </c>
      <c r="I11" s="19"/>
      <c r="J11" s="19"/>
      <c r="K11" s="18"/>
      <c r="L11" s="18"/>
      <c r="M11" s="18"/>
      <c r="N11" s="18"/>
      <c r="O11" s="18"/>
      <c r="P11" s="26">
        <v>1482</v>
      </c>
      <c r="Q11" s="27"/>
      <c r="R11" s="19"/>
      <c r="S11" s="19"/>
      <c r="T11" s="19" t="s">
        <v>28</v>
      </c>
      <c r="U11" s="19"/>
      <c r="V11" s="19"/>
      <c r="W11" s="19"/>
      <c r="X11" s="19"/>
      <c r="Y11" s="18"/>
      <c r="Z11" s="242" t="s">
        <v>365</v>
      </c>
      <c r="AA11" s="28"/>
      <c r="AD11" s="2">
        <v>1481834679</v>
      </c>
      <c r="AE11" s="2">
        <v>0</v>
      </c>
      <c r="AR11" s="222"/>
      <c r="AS11" s="222"/>
    </row>
    <row r="12" spans="1:45" ht="14.65" customHeight="1" x14ac:dyDescent="0.15">
      <c r="A12" s="1" t="s">
        <v>29</v>
      </c>
      <c r="B12" s="1" t="s">
        <v>30</v>
      </c>
      <c r="D12" s="25"/>
      <c r="E12" s="19"/>
      <c r="F12" s="19"/>
      <c r="G12" s="19"/>
      <c r="H12" s="19" t="s">
        <v>31</v>
      </c>
      <c r="I12" s="19"/>
      <c r="J12" s="19"/>
      <c r="K12" s="18"/>
      <c r="L12" s="18"/>
      <c r="M12" s="18"/>
      <c r="N12" s="18"/>
      <c r="O12" s="18"/>
      <c r="P12" s="26">
        <v>41191</v>
      </c>
      <c r="Q12" s="27"/>
      <c r="R12" s="19"/>
      <c r="S12" s="19"/>
      <c r="T12" s="19" t="s">
        <v>32</v>
      </c>
      <c r="U12" s="19"/>
      <c r="V12" s="19"/>
      <c r="W12" s="19"/>
      <c r="X12" s="19"/>
      <c r="Y12" s="18"/>
      <c r="Z12" s="26">
        <v>12826</v>
      </c>
      <c r="AA12" s="28"/>
      <c r="AD12" s="2">
        <v>41190762166</v>
      </c>
      <c r="AE12" s="2">
        <v>12825838622</v>
      </c>
      <c r="AR12" s="222"/>
      <c r="AS12" s="222"/>
    </row>
    <row r="13" spans="1:45" ht="14.65" customHeight="1" x14ac:dyDescent="0.15">
      <c r="A13" s="1" t="s">
        <v>33</v>
      </c>
      <c r="B13" s="1" t="s">
        <v>34</v>
      </c>
      <c r="D13" s="25"/>
      <c r="E13" s="19"/>
      <c r="F13" s="19"/>
      <c r="G13" s="19"/>
      <c r="H13" s="19" t="s">
        <v>35</v>
      </c>
      <c r="I13" s="19"/>
      <c r="J13" s="19"/>
      <c r="K13" s="18"/>
      <c r="L13" s="18"/>
      <c r="M13" s="18"/>
      <c r="N13" s="18"/>
      <c r="O13" s="18"/>
      <c r="P13" s="26">
        <v>-19777</v>
      </c>
      <c r="Q13" s="27"/>
      <c r="R13" s="19"/>
      <c r="S13" s="19" t="s">
        <v>36</v>
      </c>
      <c r="T13" s="19"/>
      <c r="U13" s="19"/>
      <c r="V13" s="19"/>
      <c r="W13" s="19"/>
      <c r="X13" s="19"/>
      <c r="Y13" s="18"/>
      <c r="Z13" s="26">
        <v>3407</v>
      </c>
      <c r="AA13" s="28" t="s">
        <v>12</v>
      </c>
      <c r="AD13" s="2">
        <v>-19777419902</v>
      </c>
      <c r="AE13" s="2">
        <f>IF(COUNTIF(AE14:AE21,"-")=COUNTA(AE14:AE21),"-",SUM(AE14:AE21))</f>
        <v>3407308520</v>
      </c>
      <c r="AR13" s="222"/>
      <c r="AS13" s="222"/>
    </row>
    <row r="14" spans="1:45" ht="14.65" customHeight="1" x14ac:dyDescent="0.15">
      <c r="A14" s="1" t="s">
        <v>37</v>
      </c>
      <c r="B14" s="1" t="s">
        <v>38</v>
      </c>
      <c r="D14" s="25"/>
      <c r="E14" s="19"/>
      <c r="F14" s="19"/>
      <c r="G14" s="19"/>
      <c r="H14" s="19" t="s">
        <v>39</v>
      </c>
      <c r="I14" s="19"/>
      <c r="J14" s="19"/>
      <c r="K14" s="18"/>
      <c r="L14" s="18"/>
      <c r="M14" s="18"/>
      <c r="N14" s="18"/>
      <c r="O14" s="18"/>
      <c r="P14" s="26">
        <v>5699</v>
      </c>
      <c r="Q14" s="27"/>
      <c r="R14" s="19"/>
      <c r="S14" s="19"/>
      <c r="T14" s="19" t="s">
        <v>371</v>
      </c>
      <c r="U14" s="19"/>
      <c r="V14" s="19"/>
      <c r="W14" s="19"/>
      <c r="X14" s="19"/>
      <c r="Y14" s="18"/>
      <c r="Z14" s="26">
        <v>2370</v>
      </c>
      <c r="AA14" s="28"/>
      <c r="AD14" s="2">
        <v>5698828757</v>
      </c>
      <c r="AE14" s="2">
        <v>2370380286</v>
      </c>
      <c r="AR14" s="222"/>
      <c r="AS14" s="222"/>
    </row>
    <row r="15" spans="1:45" ht="14.65" customHeight="1" x14ac:dyDescent="0.15">
      <c r="A15" s="1" t="s">
        <v>41</v>
      </c>
      <c r="B15" s="1" t="s">
        <v>42</v>
      </c>
      <c r="D15" s="25"/>
      <c r="E15" s="19"/>
      <c r="F15" s="19"/>
      <c r="G15" s="19"/>
      <c r="H15" s="19" t="s">
        <v>43</v>
      </c>
      <c r="I15" s="19"/>
      <c r="J15" s="19"/>
      <c r="K15" s="18"/>
      <c r="L15" s="18"/>
      <c r="M15" s="18"/>
      <c r="N15" s="18"/>
      <c r="O15" s="18"/>
      <c r="P15" s="26">
        <v>-3475</v>
      </c>
      <c r="Q15" s="27"/>
      <c r="R15" s="19"/>
      <c r="S15" s="19"/>
      <c r="T15" s="19" t="s">
        <v>44</v>
      </c>
      <c r="U15" s="19"/>
      <c r="V15" s="19"/>
      <c r="W15" s="19"/>
      <c r="X15" s="19"/>
      <c r="Y15" s="18"/>
      <c r="Z15" s="26">
        <v>477</v>
      </c>
      <c r="AA15" s="28"/>
      <c r="AD15" s="2">
        <v>-3474790742</v>
      </c>
      <c r="AE15" s="2">
        <v>476753596</v>
      </c>
      <c r="AR15" s="222"/>
      <c r="AS15" s="222"/>
    </row>
    <row r="16" spans="1:45" ht="14.65" customHeight="1" x14ac:dyDescent="0.15">
      <c r="A16" s="1" t="s">
        <v>45</v>
      </c>
      <c r="B16" s="1" t="s">
        <v>46</v>
      </c>
      <c r="D16" s="25"/>
      <c r="E16" s="19"/>
      <c r="F16" s="19"/>
      <c r="G16" s="19"/>
      <c r="H16" s="19" t="s">
        <v>47</v>
      </c>
      <c r="I16" s="29"/>
      <c r="J16" s="29"/>
      <c r="K16" s="30"/>
      <c r="L16" s="30"/>
      <c r="M16" s="30"/>
      <c r="N16" s="30"/>
      <c r="O16" s="30"/>
      <c r="P16" s="26">
        <v>1</v>
      </c>
      <c r="Q16" s="27"/>
      <c r="R16" s="19"/>
      <c r="S16" s="19"/>
      <c r="T16" s="19" t="s">
        <v>48</v>
      </c>
      <c r="U16" s="19"/>
      <c r="V16" s="19"/>
      <c r="W16" s="19"/>
      <c r="X16" s="19"/>
      <c r="Y16" s="18"/>
      <c r="Z16" s="242" t="s">
        <v>365</v>
      </c>
      <c r="AA16" s="28"/>
      <c r="AD16" s="2">
        <v>1022130</v>
      </c>
      <c r="AE16" s="2">
        <v>0</v>
      </c>
      <c r="AR16" s="222"/>
      <c r="AS16" s="222"/>
    </row>
    <row r="17" spans="1:45" ht="14.65" customHeight="1" x14ac:dyDescent="0.15">
      <c r="A17" s="1" t="s">
        <v>49</v>
      </c>
      <c r="B17" s="1" t="s">
        <v>50</v>
      </c>
      <c r="D17" s="25"/>
      <c r="E17" s="19"/>
      <c r="F17" s="19"/>
      <c r="G17" s="19"/>
      <c r="H17" s="19" t="s">
        <v>51</v>
      </c>
      <c r="I17" s="29"/>
      <c r="J17" s="29"/>
      <c r="K17" s="30"/>
      <c r="L17" s="30"/>
      <c r="M17" s="30"/>
      <c r="N17" s="30"/>
      <c r="O17" s="30"/>
      <c r="P17" s="26">
        <v>-1</v>
      </c>
      <c r="Q17" s="27"/>
      <c r="R17" s="18"/>
      <c r="S17" s="19"/>
      <c r="T17" s="19" t="s">
        <v>52</v>
      </c>
      <c r="U17" s="19"/>
      <c r="V17" s="19"/>
      <c r="W17" s="19"/>
      <c r="X17" s="19"/>
      <c r="Y17" s="18"/>
      <c r="Z17" s="26">
        <v>8</v>
      </c>
      <c r="AA17" s="28"/>
      <c r="AD17" s="2">
        <v>-762725</v>
      </c>
      <c r="AE17" s="2">
        <v>7731450</v>
      </c>
      <c r="AR17" s="222"/>
      <c r="AS17" s="222"/>
    </row>
    <row r="18" spans="1:45" ht="14.65" customHeight="1" x14ac:dyDescent="0.15">
      <c r="A18" s="1" t="s">
        <v>53</v>
      </c>
      <c r="B18" s="1" t="s">
        <v>54</v>
      </c>
      <c r="D18" s="25"/>
      <c r="E18" s="19"/>
      <c r="F18" s="19"/>
      <c r="G18" s="19"/>
      <c r="H18" s="19" t="s">
        <v>55</v>
      </c>
      <c r="I18" s="29"/>
      <c r="J18" s="29"/>
      <c r="K18" s="30"/>
      <c r="L18" s="30"/>
      <c r="M18" s="30"/>
      <c r="N18" s="30"/>
      <c r="O18" s="30"/>
      <c r="P18" s="26" t="s">
        <v>199</v>
      </c>
      <c r="Q18" s="27"/>
      <c r="R18" s="18"/>
      <c r="S18" s="19"/>
      <c r="T18" s="19" t="s">
        <v>56</v>
      </c>
      <c r="U18" s="19"/>
      <c r="V18" s="19"/>
      <c r="W18" s="19"/>
      <c r="X18" s="19"/>
      <c r="Y18" s="18"/>
      <c r="Z18" s="242" t="s">
        <v>365</v>
      </c>
      <c r="AA18" s="28"/>
      <c r="AD18" s="2">
        <v>0</v>
      </c>
      <c r="AE18" s="2">
        <v>0</v>
      </c>
      <c r="AR18" s="222"/>
      <c r="AS18" s="222"/>
    </row>
    <row r="19" spans="1:45" ht="14.65" customHeight="1" x14ac:dyDescent="0.15">
      <c r="A19" s="1" t="s">
        <v>57</v>
      </c>
      <c r="B19" s="1" t="s">
        <v>58</v>
      </c>
      <c r="D19" s="25"/>
      <c r="E19" s="19"/>
      <c r="F19" s="19"/>
      <c r="G19" s="19"/>
      <c r="H19" s="19" t="s">
        <v>59</v>
      </c>
      <c r="I19" s="29"/>
      <c r="J19" s="29"/>
      <c r="K19" s="30"/>
      <c r="L19" s="30"/>
      <c r="M19" s="30"/>
      <c r="N19" s="30"/>
      <c r="O19" s="30"/>
      <c r="P19" s="26" t="s">
        <v>199</v>
      </c>
      <c r="Q19" s="27"/>
      <c r="R19" s="19"/>
      <c r="S19" s="19"/>
      <c r="T19" s="19" t="s">
        <v>60</v>
      </c>
      <c r="U19" s="19"/>
      <c r="V19" s="19"/>
      <c r="W19" s="19"/>
      <c r="X19" s="19"/>
      <c r="Y19" s="18"/>
      <c r="Z19" s="26">
        <v>258</v>
      </c>
      <c r="AA19" s="28"/>
      <c r="AD19" s="2">
        <v>0</v>
      </c>
      <c r="AE19" s="2">
        <v>257561305</v>
      </c>
      <c r="AR19" s="222"/>
      <c r="AS19" s="222"/>
    </row>
    <row r="20" spans="1:45" ht="14.65" customHeight="1" x14ac:dyDescent="0.15">
      <c r="A20" s="1" t="s">
        <v>61</v>
      </c>
      <c r="B20" s="1" t="s">
        <v>62</v>
      </c>
      <c r="D20" s="25"/>
      <c r="E20" s="19"/>
      <c r="F20" s="19"/>
      <c r="G20" s="19"/>
      <c r="H20" s="19" t="s">
        <v>63</v>
      </c>
      <c r="I20" s="29"/>
      <c r="J20" s="29"/>
      <c r="K20" s="30"/>
      <c r="L20" s="30"/>
      <c r="M20" s="30"/>
      <c r="N20" s="30"/>
      <c r="O20" s="30"/>
      <c r="P20" s="26" t="s">
        <v>199</v>
      </c>
      <c r="Q20" s="27"/>
      <c r="R20" s="19"/>
      <c r="S20" s="19"/>
      <c r="T20" s="19" t="s">
        <v>64</v>
      </c>
      <c r="U20" s="19"/>
      <c r="V20" s="19"/>
      <c r="W20" s="19"/>
      <c r="X20" s="19"/>
      <c r="Y20" s="18"/>
      <c r="Z20" s="26">
        <v>290</v>
      </c>
      <c r="AA20" s="28"/>
      <c r="AD20" s="2">
        <v>0</v>
      </c>
      <c r="AE20" s="2">
        <v>290129883</v>
      </c>
      <c r="AR20" s="222"/>
      <c r="AS20" s="222"/>
    </row>
    <row r="21" spans="1:45" ht="14.65" customHeight="1" x14ac:dyDescent="0.15">
      <c r="A21" s="1" t="s">
        <v>65</v>
      </c>
      <c r="B21" s="1" t="s">
        <v>66</v>
      </c>
      <c r="D21" s="25"/>
      <c r="E21" s="19"/>
      <c r="F21" s="19"/>
      <c r="G21" s="19"/>
      <c r="H21" s="19" t="s">
        <v>67</v>
      </c>
      <c r="I21" s="29"/>
      <c r="J21" s="29"/>
      <c r="K21" s="30"/>
      <c r="L21" s="30"/>
      <c r="M21" s="30"/>
      <c r="N21" s="30"/>
      <c r="O21" s="30"/>
      <c r="P21" s="26" t="s">
        <v>199</v>
      </c>
      <c r="Q21" s="27"/>
      <c r="R21" s="19"/>
      <c r="S21" s="19"/>
      <c r="T21" s="19" t="s">
        <v>32</v>
      </c>
      <c r="U21" s="19"/>
      <c r="V21" s="19"/>
      <c r="W21" s="19"/>
      <c r="X21" s="19"/>
      <c r="Y21" s="18"/>
      <c r="Z21" s="26">
        <v>5</v>
      </c>
      <c r="AA21" s="28"/>
      <c r="AD21" s="2">
        <v>0</v>
      </c>
      <c r="AE21" s="2">
        <v>4752000</v>
      </c>
      <c r="AR21" s="222"/>
      <c r="AS21" s="222"/>
    </row>
    <row r="22" spans="1:45" ht="14.65" customHeight="1" x14ac:dyDescent="0.15">
      <c r="A22" s="1" t="s">
        <v>68</v>
      </c>
      <c r="B22" s="1" t="s">
        <v>69</v>
      </c>
      <c r="D22" s="25"/>
      <c r="E22" s="19"/>
      <c r="F22" s="19"/>
      <c r="G22" s="19"/>
      <c r="H22" s="19" t="s">
        <v>32</v>
      </c>
      <c r="I22" s="19"/>
      <c r="J22" s="19"/>
      <c r="K22" s="18"/>
      <c r="L22" s="18"/>
      <c r="M22" s="18"/>
      <c r="N22" s="18"/>
      <c r="O22" s="18"/>
      <c r="P22" s="26" t="s">
        <v>199</v>
      </c>
      <c r="Q22" s="27"/>
      <c r="R22" s="243" t="s">
        <v>70</v>
      </c>
      <c r="S22" s="244"/>
      <c r="T22" s="244"/>
      <c r="U22" s="244"/>
      <c r="V22" s="244"/>
      <c r="W22" s="244"/>
      <c r="X22" s="244"/>
      <c r="Y22" s="244"/>
      <c r="Z22" s="32">
        <v>50226</v>
      </c>
      <c r="AA22" s="33"/>
      <c r="AD22" s="2">
        <v>0</v>
      </c>
      <c r="AE22" s="2">
        <f>IF(AND(AE7="-",AE13="-"),"-",SUM(AE7,AE13))</f>
        <v>50226149702</v>
      </c>
      <c r="AR22" s="222"/>
      <c r="AS22" s="222"/>
    </row>
    <row r="23" spans="1:45" ht="14.65" customHeight="1" x14ac:dyDescent="0.15">
      <c r="A23" s="1" t="s">
        <v>71</v>
      </c>
      <c r="D23" s="25"/>
      <c r="E23" s="19"/>
      <c r="F23" s="19"/>
      <c r="G23" s="19"/>
      <c r="H23" s="19" t="s">
        <v>72</v>
      </c>
      <c r="I23" s="19"/>
      <c r="J23" s="19"/>
      <c r="K23" s="18"/>
      <c r="L23" s="18"/>
      <c r="M23" s="18"/>
      <c r="N23" s="18"/>
      <c r="O23" s="18"/>
      <c r="P23" s="26" t="s">
        <v>199</v>
      </c>
      <c r="Q23" s="27"/>
      <c r="R23" s="19" t="s">
        <v>73</v>
      </c>
      <c r="S23" s="37"/>
      <c r="T23" s="37"/>
      <c r="U23" s="37"/>
      <c r="V23" s="37"/>
      <c r="W23" s="37"/>
      <c r="X23" s="37"/>
      <c r="Y23" s="37"/>
      <c r="Z23" s="34"/>
      <c r="AA23" s="35"/>
      <c r="AD23" s="2">
        <v>0</v>
      </c>
      <c r="AR23" s="222"/>
      <c r="AS23" s="222"/>
    </row>
    <row r="24" spans="1:45" ht="14.65" customHeight="1" x14ac:dyDescent="0.15">
      <c r="A24" s="1" t="s">
        <v>74</v>
      </c>
      <c r="B24" s="1" t="s">
        <v>75</v>
      </c>
      <c r="D24" s="25"/>
      <c r="E24" s="19"/>
      <c r="F24" s="19"/>
      <c r="G24" s="19"/>
      <c r="H24" s="19" t="s">
        <v>76</v>
      </c>
      <c r="I24" s="19"/>
      <c r="J24" s="19"/>
      <c r="K24" s="18"/>
      <c r="L24" s="18"/>
      <c r="M24" s="18"/>
      <c r="N24" s="18"/>
      <c r="O24" s="18"/>
      <c r="P24" s="26">
        <v>316</v>
      </c>
      <c r="Q24" s="27"/>
      <c r="R24" s="19"/>
      <c r="S24" s="19" t="s">
        <v>77</v>
      </c>
      <c r="T24" s="19"/>
      <c r="U24" s="19"/>
      <c r="V24" s="19"/>
      <c r="W24" s="19"/>
      <c r="X24" s="19"/>
      <c r="Y24" s="18"/>
      <c r="Z24" s="26">
        <v>109622</v>
      </c>
      <c r="AA24" s="28"/>
      <c r="AD24" s="2">
        <v>315618280</v>
      </c>
      <c r="AE24" s="2">
        <v>109621678341</v>
      </c>
      <c r="AR24" s="222"/>
      <c r="AS24" s="222"/>
    </row>
    <row r="25" spans="1:45" ht="14.65" customHeight="1" x14ac:dyDescent="0.15">
      <c r="A25" s="1" t="s">
        <v>78</v>
      </c>
      <c r="B25" s="1" t="s">
        <v>79</v>
      </c>
      <c r="D25" s="25"/>
      <c r="E25" s="19"/>
      <c r="F25" s="19"/>
      <c r="G25" s="19" t="s">
        <v>80</v>
      </c>
      <c r="H25" s="19"/>
      <c r="I25" s="19"/>
      <c r="J25" s="19"/>
      <c r="K25" s="18"/>
      <c r="L25" s="18"/>
      <c r="M25" s="18"/>
      <c r="N25" s="18"/>
      <c r="O25" s="18"/>
      <c r="P25" s="26">
        <v>54417</v>
      </c>
      <c r="Q25" s="27"/>
      <c r="R25" s="19"/>
      <c r="S25" s="18" t="s">
        <v>81</v>
      </c>
      <c r="T25" s="19"/>
      <c r="U25" s="19"/>
      <c r="V25" s="19"/>
      <c r="W25" s="19"/>
      <c r="X25" s="19"/>
      <c r="Y25" s="18"/>
      <c r="Z25" s="26">
        <v>-46153</v>
      </c>
      <c r="AA25" s="28"/>
      <c r="AD25" s="2">
        <f>IF(COUNTIF(AD26:AD33,"-")=COUNTA(AD26:AD33),"-",SUM(AD26:AD33))</f>
        <v>54417473371</v>
      </c>
      <c r="AE25" s="2">
        <v>-46152711640</v>
      </c>
      <c r="AR25" s="222"/>
      <c r="AS25" s="222"/>
    </row>
    <row r="26" spans="1:45" ht="14.65" customHeight="1" x14ac:dyDescent="0.15">
      <c r="A26" s="1" t="s">
        <v>82</v>
      </c>
      <c r="B26" s="1" t="s">
        <v>346</v>
      </c>
      <c r="D26" s="25"/>
      <c r="E26" s="19"/>
      <c r="F26" s="19"/>
      <c r="G26" s="19"/>
      <c r="H26" s="19" t="s">
        <v>23</v>
      </c>
      <c r="I26" s="19"/>
      <c r="J26" s="19"/>
      <c r="K26" s="18"/>
      <c r="L26" s="18"/>
      <c r="M26" s="18"/>
      <c r="N26" s="18"/>
      <c r="O26" s="18"/>
      <c r="P26" s="26">
        <v>8567</v>
      </c>
      <c r="Q26" s="27"/>
      <c r="R26" s="19"/>
      <c r="S26" s="19" t="s">
        <v>211</v>
      </c>
      <c r="T26" s="19"/>
      <c r="U26" s="19"/>
      <c r="V26" s="19"/>
      <c r="W26" s="19"/>
      <c r="X26" s="19"/>
      <c r="Y26" s="18"/>
      <c r="Z26" s="242" t="s">
        <v>365</v>
      </c>
      <c r="AA26" s="28"/>
      <c r="AD26" s="2">
        <v>8567312308</v>
      </c>
      <c r="AE26" s="2">
        <v>0</v>
      </c>
      <c r="AR26" s="222"/>
      <c r="AS26" s="222"/>
    </row>
    <row r="27" spans="1:45" ht="14.65" customHeight="1" x14ac:dyDescent="0.15">
      <c r="A27" s="1" t="s">
        <v>83</v>
      </c>
      <c r="D27" s="25"/>
      <c r="E27" s="19"/>
      <c r="F27" s="19"/>
      <c r="G27" s="19"/>
      <c r="H27" s="19" t="s">
        <v>31</v>
      </c>
      <c r="I27" s="19"/>
      <c r="J27" s="19"/>
      <c r="K27" s="18"/>
      <c r="L27" s="18"/>
      <c r="M27" s="18"/>
      <c r="N27" s="18"/>
      <c r="O27" s="18"/>
      <c r="P27" s="26">
        <v>917</v>
      </c>
      <c r="Q27" s="27"/>
      <c r="R27" s="25"/>
      <c r="S27" s="19"/>
      <c r="T27" s="19"/>
      <c r="U27" s="19"/>
      <c r="V27" s="19"/>
      <c r="W27" s="19"/>
      <c r="X27" s="19"/>
      <c r="Y27" s="18"/>
      <c r="Z27" s="26"/>
      <c r="AA27" s="36"/>
      <c r="AD27" s="2">
        <v>917097092</v>
      </c>
      <c r="AR27" s="222"/>
      <c r="AS27" s="222"/>
    </row>
    <row r="28" spans="1:45" ht="14.65" customHeight="1" x14ac:dyDescent="0.15">
      <c r="A28" s="1" t="s">
        <v>84</v>
      </c>
      <c r="D28" s="25"/>
      <c r="E28" s="19"/>
      <c r="F28" s="19"/>
      <c r="G28" s="19"/>
      <c r="H28" s="19" t="s">
        <v>35</v>
      </c>
      <c r="I28" s="19"/>
      <c r="J28" s="19"/>
      <c r="K28" s="18"/>
      <c r="L28" s="18"/>
      <c r="M28" s="18"/>
      <c r="N28" s="18"/>
      <c r="O28" s="18"/>
      <c r="P28" s="26">
        <v>-296</v>
      </c>
      <c r="Q28" s="27"/>
      <c r="R28" s="245"/>
      <c r="S28" s="246"/>
      <c r="T28" s="246"/>
      <c r="U28" s="246"/>
      <c r="V28" s="246"/>
      <c r="W28" s="246"/>
      <c r="X28" s="246"/>
      <c r="Y28" s="246"/>
      <c r="Z28" s="26"/>
      <c r="AA28" s="28"/>
      <c r="AD28" s="2">
        <v>-296408874</v>
      </c>
      <c r="AR28" s="222"/>
      <c r="AS28" s="222"/>
    </row>
    <row r="29" spans="1:45" ht="14.65" customHeight="1" x14ac:dyDescent="0.15">
      <c r="A29" s="1" t="s">
        <v>85</v>
      </c>
      <c r="D29" s="25"/>
      <c r="E29" s="19"/>
      <c r="F29" s="19"/>
      <c r="G29" s="19"/>
      <c r="H29" s="19" t="s">
        <v>39</v>
      </c>
      <c r="I29" s="19"/>
      <c r="J29" s="19"/>
      <c r="K29" s="18"/>
      <c r="L29" s="18"/>
      <c r="M29" s="18"/>
      <c r="N29" s="18"/>
      <c r="O29" s="18"/>
      <c r="P29" s="26">
        <v>93517</v>
      </c>
      <c r="Q29" s="27"/>
      <c r="R29" s="19"/>
      <c r="S29" s="37"/>
      <c r="T29" s="37"/>
      <c r="U29" s="37"/>
      <c r="V29" s="37"/>
      <c r="W29" s="37"/>
      <c r="X29" s="37"/>
      <c r="Y29" s="37"/>
      <c r="Z29" s="34"/>
      <c r="AA29" s="38"/>
      <c r="AD29" s="2">
        <v>93517409734</v>
      </c>
      <c r="AR29" s="222"/>
      <c r="AS29" s="222"/>
    </row>
    <row r="30" spans="1:45" ht="14.65" customHeight="1" x14ac:dyDescent="0.15">
      <c r="A30" s="1" t="s">
        <v>86</v>
      </c>
      <c r="D30" s="25"/>
      <c r="E30" s="19"/>
      <c r="F30" s="19"/>
      <c r="G30" s="19"/>
      <c r="H30" s="19" t="s">
        <v>43</v>
      </c>
      <c r="I30" s="19"/>
      <c r="J30" s="19"/>
      <c r="K30" s="18"/>
      <c r="L30" s="18"/>
      <c r="M30" s="18"/>
      <c r="N30" s="18"/>
      <c r="O30" s="18"/>
      <c r="P30" s="26">
        <v>-48814</v>
      </c>
      <c r="Q30" s="27"/>
      <c r="R30" s="19"/>
      <c r="S30" s="19"/>
      <c r="T30" s="19"/>
      <c r="U30" s="19"/>
      <c r="V30" s="19"/>
      <c r="W30" s="19"/>
      <c r="X30" s="19"/>
      <c r="Y30" s="18"/>
      <c r="Z30" s="26"/>
      <c r="AA30" s="36"/>
      <c r="AD30" s="2">
        <v>-48814272987</v>
      </c>
      <c r="AR30" s="222"/>
      <c r="AS30" s="222"/>
    </row>
    <row r="31" spans="1:45" ht="14.65" customHeight="1" x14ac:dyDescent="0.15">
      <c r="A31" s="1" t="s">
        <v>87</v>
      </c>
      <c r="D31" s="25"/>
      <c r="E31" s="19"/>
      <c r="F31" s="19"/>
      <c r="G31" s="19"/>
      <c r="H31" s="19" t="s">
        <v>32</v>
      </c>
      <c r="I31" s="19"/>
      <c r="J31" s="19"/>
      <c r="K31" s="18"/>
      <c r="L31" s="18"/>
      <c r="M31" s="18"/>
      <c r="N31" s="18"/>
      <c r="O31" s="18"/>
      <c r="P31" s="242" t="s">
        <v>214</v>
      </c>
      <c r="Q31" s="27"/>
      <c r="R31" s="17"/>
      <c r="S31" s="18"/>
      <c r="T31" s="18"/>
      <c r="U31" s="18"/>
      <c r="V31" s="18"/>
      <c r="W31" s="18"/>
      <c r="X31" s="18"/>
      <c r="Y31" s="39"/>
      <c r="Z31" s="26"/>
      <c r="AA31" s="36"/>
      <c r="AD31" s="2">
        <v>0</v>
      </c>
      <c r="AR31" s="222"/>
      <c r="AS31" s="222"/>
    </row>
    <row r="32" spans="1:45" ht="14.65" customHeight="1" x14ac:dyDescent="0.15">
      <c r="A32" s="1" t="s">
        <v>88</v>
      </c>
      <c r="D32" s="25"/>
      <c r="E32" s="19"/>
      <c r="F32" s="19"/>
      <c r="G32" s="19"/>
      <c r="H32" s="19" t="s">
        <v>72</v>
      </c>
      <c r="I32" s="19"/>
      <c r="J32" s="19"/>
      <c r="K32" s="18"/>
      <c r="L32" s="18"/>
      <c r="M32" s="18"/>
      <c r="N32" s="18"/>
      <c r="O32" s="18"/>
      <c r="P32" s="242" t="s">
        <v>365</v>
      </c>
      <c r="Q32" s="27"/>
      <c r="R32" s="18"/>
      <c r="S32" s="18"/>
      <c r="T32" s="18"/>
      <c r="U32" s="18"/>
      <c r="V32" s="18"/>
      <c r="W32" s="18"/>
      <c r="X32" s="18"/>
      <c r="Y32" s="18"/>
      <c r="Z32" s="26"/>
      <c r="AA32" s="36"/>
      <c r="AD32" s="2">
        <v>0</v>
      </c>
      <c r="AR32" s="222"/>
      <c r="AS32" s="222"/>
    </row>
    <row r="33" spans="1:45" ht="14.65" customHeight="1" x14ac:dyDescent="0.15">
      <c r="A33" s="1" t="s">
        <v>89</v>
      </c>
      <c r="D33" s="25"/>
      <c r="E33" s="19"/>
      <c r="F33" s="19"/>
      <c r="G33" s="19"/>
      <c r="H33" s="19" t="s">
        <v>76</v>
      </c>
      <c r="I33" s="19"/>
      <c r="J33" s="19"/>
      <c r="K33" s="18"/>
      <c r="L33" s="18"/>
      <c r="M33" s="18"/>
      <c r="N33" s="18"/>
      <c r="O33" s="18"/>
      <c r="P33" s="26">
        <v>526</v>
      </c>
      <c r="Q33" s="27"/>
      <c r="R33" s="40"/>
      <c r="S33" s="40"/>
      <c r="T33" s="40"/>
      <c r="U33" s="40"/>
      <c r="V33" s="40"/>
      <c r="W33" s="40"/>
      <c r="X33" s="40"/>
      <c r="Y33" s="40"/>
      <c r="Z33" s="22"/>
      <c r="AA33" s="41"/>
      <c r="AD33" s="2">
        <v>526336098</v>
      </c>
      <c r="AR33" s="222"/>
      <c r="AS33" s="222"/>
    </row>
    <row r="34" spans="1:45" ht="14.65" customHeight="1" x14ac:dyDescent="0.15">
      <c r="A34" s="1" t="s">
        <v>90</v>
      </c>
      <c r="D34" s="25"/>
      <c r="E34" s="19"/>
      <c r="F34" s="19"/>
      <c r="G34" s="19" t="s">
        <v>91</v>
      </c>
      <c r="H34" s="29"/>
      <c r="I34" s="29"/>
      <c r="J34" s="29"/>
      <c r="K34" s="30"/>
      <c r="L34" s="30"/>
      <c r="M34" s="30"/>
      <c r="N34" s="30"/>
      <c r="O34" s="30"/>
      <c r="P34" s="26">
        <v>6503</v>
      </c>
      <c r="Q34" s="27"/>
      <c r="R34" s="40"/>
      <c r="S34" s="40"/>
      <c r="T34" s="40"/>
      <c r="U34" s="40"/>
      <c r="V34" s="40"/>
      <c r="W34" s="40"/>
      <c r="X34" s="40"/>
      <c r="Y34" s="40"/>
      <c r="Z34" s="22"/>
      <c r="AA34" s="41"/>
      <c r="AD34" s="2">
        <v>6503364928</v>
      </c>
      <c r="AR34" s="222"/>
      <c r="AS34" s="222"/>
    </row>
    <row r="35" spans="1:45" ht="14.65" customHeight="1" x14ac:dyDescent="0.15">
      <c r="A35" s="1" t="s">
        <v>92</v>
      </c>
      <c r="D35" s="25"/>
      <c r="E35" s="19"/>
      <c r="F35" s="19"/>
      <c r="G35" s="19" t="s">
        <v>93</v>
      </c>
      <c r="H35" s="29"/>
      <c r="I35" s="29"/>
      <c r="J35" s="29"/>
      <c r="K35" s="30"/>
      <c r="L35" s="30"/>
      <c r="M35" s="30"/>
      <c r="N35" s="30"/>
      <c r="O35" s="30"/>
      <c r="P35" s="26">
        <v>-2747</v>
      </c>
      <c r="Q35" s="27"/>
      <c r="R35" s="40"/>
      <c r="S35" s="40"/>
      <c r="T35" s="40"/>
      <c r="U35" s="40"/>
      <c r="V35" s="40"/>
      <c r="W35" s="40"/>
      <c r="X35" s="40"/>
      <c r="Y35" s="40"/>
      <c r="Z35" s="22"/>
      <c r="AA35" s="41"/>
      <c r="AD35" s="2">
        <v>-2747116760</v>
      </c>
      <c r="AR35" s="222"/>
      <c r="AS35" s="222"/>
    </row>
    <row r="36" spans="1:45" ht="14.65" customHeight="1" x14ac:dyDescent="0.15">
      <c r="A36" s="1" t="s">
        <v>94</v>
      </c>
      <c r="D36" s="25"/>
      <c r="E36" s="19"/>
      <c r="F36" s="19" t="s">
        <v>95</v>
      </c>
      <c r="G36" s="19"/>
      <c r="H36" s="29"/>
      <c r="I36" s="29"/>
      <c r="J36" s="29"/>
      <c r="K36" s="30"/>
      <c r="L36" s="30"/>
      <c r="M36" s="30"/>
      <c r="N36" s="30"/>
      <c r="O36" s="30"/>
      <c r="P36" s="26">
        <v>255</v>
      </c>
      <c r="Q36" s="27" t="s">
        <v>12</v>
      </c>
      <c r="R36" s="40"/>
      <c r="S36" s="40"/>
      <c r="T36" s="40"/>
      <c r="U36" s="40"/>
      <c r="V36" s="40"/>
      <c r="W36" s="40"/>
      <c r="X36" s="40"/>
      <c r="Y36" s="40"/>
      <c r="Z36" s="22"/>
      <c r="AA36" s="41"/>
      <c r="AD36" s="2">
        <f>IF(COUNTIF(AD37:AD38,"-")=COUNTA(AD37:AD38),"-",SUM(AD37:AD38))</f>
        <v>255442232</v>
      </c>
      <c r="AR36" s="222"/>
      <c r="AS36" s="222"/>
    </row>
    <row r="37" spans="1:45" ht="14.65" customHeight="1" x14ac:dyDescent="0.15">
      <c r="A37" s="1" t="s">
        <v>96</v>
      </c>
      <c r="D37" s="25"/>
      <c r="E37" s="19"/>
      <c r="F37" s="19"/>
      <c r="G37" s="19" t="s">
        <v>97</v>
      </c>
      <c r="H37" s="19"/>
      <c r="I37" s="19"/>
      <c r="J37" s="19"/>
      <c r="K37" s="18"/>
      <c r="L37" s="18"/>
      <c r="M37" s="18"/>
      <c r="N37" s="18"/>
      <c r="O37" s="18"/>
      <c r="P37" s="26">
        <v>18</v>
      </c>
      <c r="Q37" s="27"/>
      <c r="R37" s="40"/>
      <c r="S37" s="40"/>
      <c r="T37" s="40"/>
      <c r="U37" s="40"/>
      <c r="V37" s="40"/>
      <c r="W37" s="40"/>
      <c r="X37" s="40"/>
      <c r="Y37" s="40"/>
      <c r="Z37" s="22"/>
      <c r="AA37" s="41"/>
      <c r="AD37" s="2">
        <v>17891900</v>
      </c>
      <c r="AR37" s="222"/>
      <c r="AS37" s="222"/>
    </row>
    <row r="38" spans="1:45" ht="14.65" customHeight="1" x14ac:dyDescent="0.15">
      <c r="A38" s="1" t="s">
        <v>98</v>
      </c>
      <c r="D38" s="25"/>
      <c r="E38" s="19"/>
      <c r="F38" s="19"/>
      <c r="G38" s="19" t="s">
        <v>32</v>
      </c>
      <c r="H38" s="19"/>
      <c r="I38" s="19"/>
      <c r="J38" s="19"/>
      <c r="K38" s="18"/>
      <c r="L38" s="18"/>
      <c r="M38" s="18"/>
      <c r="N38" s="18"/>
      <c r="O38" s="18"/>
      <c r="P38" s="26">
        <v>238</v>
      </c>
      <c r="Q38" s="27"/>
      <c r="R38" s="40"/>
      <c r="S38" s="40"/>
      <c r="T38" s="40"/>
      <c r="U38" s="40"/>
      <c r="V38" s="40"/>
      <c r="W38" s="40"/>
      <c r="X38" s="40"/>
      <c r="Y38" s="40"/>
      <c r="Z38" s="22"/>
      <c r="AA38" s="41"/>
      <c r="AD38" s="2">
        <v>237550332</v>
      </c>
      <c r="AR38" s="222"/>
      <c r="AS38" s="222"/>
    </row>
    <row r="39" spans="1:45" ht="14.65" customHeight="1" x14ac:dyDescent="0.15">
      <c r="A39" s="1" t="s">
        <v>99</v>
      </c>
      <c r="D39" s="25"/>
      <c r="E39" s="19"/>
      <c r="F39" s="19" t="s">
        <v>100</v>
      </c>
      <c r="G39" s="19"/>
      <c r="H39" s="19"/>
      <c r="I39" s="19"/>
      <c r="J39" s="19"/>
      <c r="K39" s="19"/>
      <c r="L39" s="18"/>
      <c r="M39" s="18"/>
      <c r="N39" s="18"/>
      <c r="O39" s="18"/>
      <c r="P39" s="26">
        <v>5139</v>
      </c>
      <c r="Q39" s="27" t="s">
        <v>12</v>
      </c>
      <c r="R39" s="40"/>
      <c r="S39" s="40"/>
      <c r="T39" s="40"/>
      <c r="U39" s="40"/>
      <c r="V39" s="40"/>
      <c r="W39" s="40"/>
      <c r="X39" s="40"/>
      <c r="Y39" s="40"/>
      <c r="Z39" s="22"/>
      <c r="AA39" s="41"/>
      <c r="AD39" s="2">
        <f>IF(COUNTIF(AD40:AD50,"-")=COUNTA(AD40:AD50),"-",SUM(AD40,AD44:AD46,AD49:AD50))</f>
        <v>5139058105</v>
      </c>
      <c r="AR39" s="222"/>
      <c r="AS39" s="222"/>
    </row>
    <row r="40" spans="1:45" ht="14.65" customHeight="1" x14ac:dyDescent="0.15">
      <c r="A40" s="1" t="s">
        <v>101</v>
      </c>
      <c r="D40" s="25"/>
      <c r="E40" s="19"/>
      <c r="F40" s="19"/>
      <c r="G40" s="19" t="s">
        <v>102</v>
      </c>
      <c r="H40" s="19"/>
      <c r="I40" s="19"/>
      <c r="J40" s="19"/>
      <c r="K40" s="19"/>
      <c r="L40" s="18"/>
      <c r="M40" s="18"/>
      <c r="N40" s="18"/>
      <c r="O40" s="18"/>
      <c r="P40" s="26">
        <v>411</v>
      </c>
      <c r="Q40" s="27"/>
      <c r="R40" s="40"/>
      <c r="S40" s="40"/>
      <c r="T40" s="40"/>
      <c r="U40" s="40"/>
      <c r="V40" s="40"/>
      <c r="W40" s="40"/>
      <c r="X40" s="40"/>
      <c r="Y40" s="40"/>
      <c r="Z40" s="22"/>
      <c r="AA40" s="41"/>
      <c r="AD40" s="2">
        <f>IF(COUNTIF(AD41:AD43,"-")=COUNTA(AD41:AD43),"-",SUM(AD41:AD43))</f>
        <v>411447297</v>
      </c>
      <c r="AR40" s="222"/>
      <c r="AS40" s="222"/>
    </row>
    <row r="41" spans="1:45" ht="14.65" customHeight="1" x14ac:dyDescent="0.15">
      <c r="A41" s="1" t="s">
        <v>103</v>
      </c>
      <c r="D41" s="25"/>
      <c r="E41" s="19"/>
      <c r="F41" s="19"/>
      <c r="G41" s="19"/>
      <c r="H41" s="19" t="s">
        <v>104</v>
      </c>
      <c r="I41" s="19"/>
      <c r="J41" s="19"/>
      <c r="K41" s="19"/>
      <c r="L41" s="18"/>
      <c r="M41" s="18"/>
      <c r="N41" s="18"/>
      <c r="O41" s="18"/>
      <c r="P41" s="242" t="s">
        <v>365</v>
      </c>
      <c r="Q41" s="27"/>
      <c r="R41" s="40"/>
      <c r="S41" s="40"/>
      <c r="T41" s="40"/>
      <c r="U41" s="40"/>
      <c r="V41" s="40"/>
      <c r="W41" s="40"/>
      <c r="X41" s="40"/>
      <c r="Y41" s="40"/>
      <c r="Z41" s="22"/>
      <c r="AA41" s="41"/>
      <c r="AD41" s="2">
        <v>0</v>
      </c>
      <c r="AR41" s="222"/>
      <c r="AS41" s="222"/>
    </row>
    <row r="42" spans="1:45" ht="14.65" customHeight="1" x14ac:dyDescent="0.15">
      <c r="A42" s="1" t="s">
        <v>105</v>
      </c>
      <c r="D42" s="25"/>
      <c r="E42" s="19"/>
      <c r="F42" s="19"/>
      <c r="G42" s="19"/>
      <c r="H42" s="19" t="s">
        <v>106</v>
      </c>
      <c r="I42" s="19"/>
      <c r="J42" s="19"/>
      <c r="K42" s="19"/>
      <c r="L42" s="18"/>
      <c r="M42" s="18"/>
      <c r="N42" s="18"/>
      <c r="O42" s="18"/>
      <c r="P42" s="26">
        <v>411</v>
      </c>
      <c r="Q42" s="27"/>
      <c r="R42" s="40"/>
      <c r="S42" s="40"/>
      <c r="T42" s="40"/>
      <c r="U42" s="40"/>
      <c r="V42" s="40"/>
      <c r="W42" s="40"/>
      <c r="X42" s="40"/>
      <c r="Y42" s="40"/>
      <c r="Z42" s="22"/>
      <c r="AA42" s="41"/>
      <c r="AD42" s="2">
        <v>411447297</v>
      </c>
      <c r="AR42" s="222"/>
      <c r="AS42" s="222"/>
    </row>
    <row r="43" spans="1:45" ht="14.65" customHeight="1" x14ac:dyDescent="0.15">
      <c r="A43" s="1" t="s">
        <v>107</v>
      </c>
      <c r="D43" s="25"/>
      <c r="E43" s="19"/>
      <c r="F43" s="19"/>
      <c r="G43" s="19"/>
      <c r="H43" s="19" t="s">
        <v>32</v>
      </c>
      <c r="I43" s="19"/>
      <c r="J43" s="19"/>
      <c r="K43" s="19"/>
      <c r="L43" s="18"/>
      <c r="M43" s="18"/>
      <c r="N43" s="18"/>
      <c r="O43" s="18"/>
      <c r="P43" s="242" t="s">
        <v>365</v>
      </c>
      <c r="Q43" s="27"/>
      <c r="R43" s="40"/>
      <c r="S43" s="40"/>
      <c r="T43" s="40"/>
      <c r="U43" s="40"/>
      <c r="V43" s="40"/>
      <c r="W43" s="40"/>
      <c r="X43" s="40"/>
      <c r="Y43" s="40"/>
      <c r="Z43" s="22"/>
      <c r="AA43" s="41"/>
      <c r="AD43" s="2">
        <v>0</v>
      </c>
      <c r="AR43" s="222"/>
      <c r="AS43" s="222"/>
    </row>
    <row r="44" spans="1:45" ht="14.65" customHeight="1" x14ac:dyDescent="0.15">
      <c r="A44" s="1" t="s">
        <v>110</v>
      </c>
      <c r="D44" s="25"/>
      <c r="E44" s="19"/>
      <c r="F44" s="19"/>
      <c r="G44" s="19" t="s">
        <v>111</v>
      </c>
      <c r="H44" s="19"/>
      <c r="I44" s="19"/>
      <c r="J44" s="19"/>
      <c r="K44" s="18"/>
      <c r="L44" s="18"/>
      <c r="M44" s="18"/>
      <c r="N44" s="18"/>
      <c r="O44" s="18"/>
      <c r="P44" s="26">
        <v>632</v>
      </c>
      <c r="Q44" s="27"/>
      <c r="R44" s="40"/>
      <c r="S44" s="40"/>
      <c r="T44" s="40"/>
      <c r="U44" s="40"/>
      <c r="V44" s="40"/>
      <c r="W44" s="40"/>
      <c r="X44" s="40"/>
      <c r="Y44" s="40"/>
      <c r="Z44" s="22"/>
      <c r="AA44" s="41"/>
      <c r="AD44" s="2">
        <v>632465430</v>
      </c>
      <c r="AR44" s="222"/>
      <c r="AS44" s="222"/>
    </row>
    <row r="45" spans="1:45" ht="14.65" customHeight="1" x14ac:dyDescent="0.15">
      <c r="A45" s="1" t="s">
        <v>112</v>
      </c>
      <c r="D45" s="25"/>
      <c r="E45" s="19"/>
      <c r="F45" s="19"/>
      <c r="G45" s="19" t="s">
        <v>113</v>
      </c>
      <c r="H45" s="19"/>
      <c r="I45" s="19"/>
      <c r="J45" s="19"/>
      <c r="K45" s="18"/>
      <c r="L45" s="18"/>
      <c r="M45" s="18"/>
      <c r="N45" s="18"/>
      <c r="O45" s="18"/>
      <c r="P45" s="26">
        <v>12</v>
      </c>
      <c r="Q45" s="27"/>
      <c r="R45" s="40"/>
      <c r="S45" s="40"/>
      <c r="T45" s="40"/>
      <c r="U45" s="40"/>
      <c r="V45" s="40"/>
      <c r="W45" s="40"/>
      <c r="X45" s="40"/>
      <c r="Y45" s="40"/>
      <c r="Z45" s="22"/>
      <c r="AA45" s="41"/>
      <c r="AD45" s="2">
        <v>11885794</v>
      </c>
      <c r="AR45" s="222"/>
      <c r="AS45" s="222"/>
    </row>
    <row r="46" spans="1:45" ht="14.65" customHeight="1" x14ac:dyDescent="0.15">
      <c r="A46" s="1" t="s">
        <v>114</v>
      </c>
      <c r="D46" s="25"/>
      <c r="E46" s="19"/>
      <c r="F46" s="19"/>
      <c r="G46" s="19" t="s">
        <v>115</v>
      </c>
      <c r="H46" s="19"/>
      <c r="I46" s="19"/>
      <c r="J46" s="19"/>
      <c r="K46" s="18"/>
      <c r="L46" s="18"/>
      <c r="M46" s="18"/>
      <c r="N46" s="18"/>
      <c r="O46" s="18"/>
      <c r="P46" s="26">
        <v>4155</v>
      </c>
      <c r="Q46" s="27"/>
      <c r="R46" s="40"/>
      <c r="S46" s="40"/>
      <c r="T46" s="40"/>
      <c r="U46" s="40"/>
      <c r="V46" s="40"/>
      <c r="W46" s="40"/>
      <c r="X46" s="40"/>
      <c r="Y46" s="40"/>
      <c r="Z46" s="22"/>
      <c r="AA46" s="41"/>
      <c r="AD46" s="2">
        <f>IF(COUNTIF(AD47:AD48,"-")=COUNTA(AD47:AD48),"-",SUM(AD47:AD48))</f>
        <v>4155404413</v>
      </c>
      <c r="AR46" s="222"/>
      <c r="AS46" s="222"/>
    </row>
    <row r="47" spans="1:45" ht="14.65" customHeight="1" x14ac:dyDescent="0.15">
      <c r="A47" s="1" t="s">
        <v>116</v>
      </c>
      <c r="D47" s="25"/>
      <c r="E47" s="19"/>
      <c r="F47" s="19"/>
      <c r="G47" s="19"/>
      <c r="H47" s="19" t="s">
        <v>117</v>
      </c>
      <c r="I47" s="19"/>
      <c r="J47" s="19"/>
      <c r="K47" s="18"/>
      <c r="L47" s="18"/>
      <c r="M47" s="18"/>
      <c r="N47" s="18"/>
      <c r="O47" s="18"/>
      <c r="P47" s="242" t="s">
        <v>365</v>
      </c>
      <c r="Q47" s="27"/>
      <c r="R47" s="40"/>
      <c r="S47" s="40"/>
      <c r="T47" s="40"/>
      <c r="U47" s="40"/>
      <c r="V47" s="40"/>
      <c r="W47" s="40"/>
      <c r="X47" s="40"/>
      <c r="Y47" s="40"/>
      <c r="Z47" s="22"/>
      <c r="AA47" s="41"/>
      <c r="AD47" s="2">
        <v>0</v>
      </c>
      <c r="AR47" s="222"/>
      <c r="AS47" s="222"/>
    </row>
    <row r="48" spans="1:45" ht="14.65" customHeight="1" x14ac:dyDescent="0.15">
      <c r="A48" s="1" t="s">
        <v>118</v>
      </c>
      <c r="D48" s="25"/>
      <c r="E48" s="18"/>
      <c r="F48" s="19"/>
      <c r="G48" s="19"/>
      <c r="H48" s="19" t="s">
        <v>32</v>
      </c>
      <c r="I48" s="19"/>
      <c r="J48" s="19"/>
      <c r="K48" s="18"/>
      <c r="L48" s="18"/>
      <c r="M48" s="18"/>
      <c r="N48" s="18"/>
      <c r="O48" s="18"/>
      <c r="P48" s="26">
        <v>4155</v>
      </c>
      <c r="Q48" s="27"/>
      <c r="R48" s="40"/>
      <c r="S48" s="40"/>
      <c r="T48" s="40"/>
      <c r="U48" s="40"/>
      <c r="V48" s="40"/>
      <c r="W48" s="40"/>
      <c r="X48" s="40"/>
      <c r="Y48" s="40"/>
      <c r="Z48" s="22"/>
      <c r="AA48" s="41"/>
      <c r="AD48" s="2">
        <v>4155404413</v>
      </c>
      <c r="AR48" s="222"/>
      <c r="AS48" s="222"/>
    </row>
    <row r="49" spans="1:45" ht="14.65" customHeight="1" x14ac:dyDescent="0.15">
      <c r="A49" s="1" t="s">
        <v>119</v>
      </c>
      <c r="D49" s="25"/>
      <c r="E49" s="18"/>
      <c r="F49" s="19"/>
      <c r="G49" s="19" t="s">
        <v>32</v>
      </c>
      <c r="H49" s="19"/>
      <c r="I49" s="19"/>
      <c r="J49" s="19"/>
      <c r="K49" s="18"/>
      <c r="L49" s="18"/>
      <c r="M49" s="18"/>
      <c r="N49" s="18"/>
      <c r="O49" s="18"/>
      <c r="P49" s="242" t="s">
        <v>365</v>
      </c>
      <c r="Q49" s="27"/>
      <c r="R49" s="40"/>
      <c r="S49" s="40"/>
      <c r="T49" s="40"/>
      <c r="U49" s="40"/>
      <c r="V49" s="40"/>
      <c r="W49" s="40"/>
      <c r="X49" s="40"/>
      <c r="Y49" s="40"/>
      <c r="Z49" s="22"/>
      <c r="AA49" s="41"/>
      <c r="AD49" s="2">
        <v>0</v>
      </c>
      <c r="AR49" s="222"/>
      <c r="AS49" s="222"/>
    </row>
    <row r="50" spans="1:45" ht="14.65" customHeight="1" x14ac:dyDescent="0.15">
      <c r="A50" s="1" t="s">
        <v>120</v>
      </c>
      <c r="D50" s="25"/>
      <c r="E50" s="18"/>
      <c r="F50" s="19"/>
      <c r="G50" s="19" t="s">
        <v>121</v>
      </c>
      <c r="H50" s="19"/>
      <c r="I50" s="19"/>
      <c r="J50" s="19"/>
      <c r="K50" s="18"/>
      <c r="L50" s="18"/>
      <c r="M50" s="18"/>
      <c r="N50" s="18"/>
      <c r="O50" s="18"/>
      <c r="P50" s="26">
        <v>-72</v>
      </c>
      <c r="Q50" s="27"/>
      <c r="R50" s="40"/>
      <c r="S50" s="40"/>
      <c r="T50" s="40"/>
      <c r="U50" s="40"/>
      <c r="V50" s="40"/>
      <c r="W50" s="40"/>
      <c r="X50" s="40"/>
      <c r="Y50" s="40"/>
      <c r="Z50" s="22"/>
      <c r="AA50" s="41"/>
      <c r="AD50" s="2">
        <v>-72144829</v>
      </c>
      <c r="AR50" s="222"/>
      <c r="AS50" s="222"/>
    </row>
    <row r="51" spans="1:45" ht="14.65" customHeight="1" x14ac:dyDescent="0.15">
      <c r="A51" s="1" t="s">
        <v>122</v>
      </c>
      <c r="D51" s="25"/>
      <c r="E51" s="18" t="s">
        <v>123</v>
      </c>
      <c r="F51" s="19"/>
      <c r="G51" s="20"/>
      <c r="H51" s="20"/>
      <c r="I51" s="20"/>
      <c r="J51" s="18"/>
      <c r="K51" s="18"/>
      <c r="L51" s="18"/>
      <c r="M51" s="18"/>
      <c r="N51" s="18"/>
      <c r="O51" s="18"/>
      <c r="P51" s="26">
        <v>7909</v>
      </c>
      <c r="Q51" s="27"/>
      <c r="R51" s="40"/>
      <c r="S51" s="40"/>
      <c r="T51" s="40"/>
      <c r="U51" s="40"/>
      <c r="V51" s="40"/>
      <c r="W51" s="40"/>
      <c r="X51" s="40"/>
      <c r="Y51" s="40"/>
      <c r="Z51" s="22"/>
      <c r="AA51" s="41"/>
      <c r="AD51" s="2">
        <f>IF(COUNTIF(AD52:AD60,"-")=COUNTA(AD52:AD60),"-",SUM(AD52:AD55,AD58:AD60))</f>
        <v>7908750000</v>
      </c>
      <c r="AR51" s="222"/>
      <c r="AS51" s="222"/>
    </row>
    <row r="52" spans="1:45" ht="14.65" customHeight="1" x14ac:dyDescent="0.15">
      <c r="A52" s="1" t="s">
        <v>124</v>
      </c>
      <c r="D52" s="25"/>
      <c r="E52" s="18"/>
      <c r="F52" s="19" t="s">
        <v>125</v>
      </c>
      <c r="G52" s="20"/>
      <c r="H52" s="20"/>
      <c r="I52" s="20"/>
      <c r="J52" s="18"/>
      <c r="K52" s="18"/>
      <c r="L52" s="18"/>
      <c r="M52" s="18"/>
      <c r="N52" s="18"/>
      <c r="O52" s="18"/>
      <c r="P52" s="26">
        <v>5187</v>
      </c>
      <c r="Q52" s="27"/>
      <c r="R52" s="40"/>
      <c r="S52" s="40"/>
      <c r="T52" s="40"/>
      <c r="U52" s="40"/>
      <c r="V52" s="40"/>
      <c r="W52" s="40"/>
      <c r="X52" s="40"/>
      <c r="Y52" s="40"/>
      <c r="Z52" s="22"/>
      <c r="AA52" s="41"/>
      <c r="AD52" s="2">
        <v>5186608216</v>
      </c>
      <c r="AR52" s="222"/>
      <c r="AS52" s="222"/>
    </row>
    <row r="53" spans="1:45" ht="14.65" customHeight="1" x14ac:dyDescent="0.15">
      <c r="A53" s="1" t="s">
        <v>126</v>
      </c>
      <c r="D53" s="25"/>
      <c r="E53" s="18"/>
      <c r="F53" s="19" t="s">
        <v>127</v>
      </c>
      <c r="G53" s="19"/>
      <c r="H53" s="29"/>
      <c r="I53" s="19"/>
      <c r="J53" s="19"/>
      <c r="K53" s="18"/>
      <c r="L53" s="18"/>
      <c r="M53" s="18"/>
      <c r="N53" s="18"/>
      <c r="O53" s="18"/>
      <c r="P53" s="26">
        <v>540</v>
      </c>
      <c r="Q53" s="27"/>
      <c r="R53" s="40"/>
      <c r="S53" s="40"/>
      <c r="T53" s="40"/>
      <c r="U53" s="40"/>
      <c r="V53" s="40"/>
      <c r="W53" s="40"/>
      <c r="X53" s="40"/>
      <c r="Y53" s="40"/>
      <c r="Z53" s="22"/>
      <c r="AA53" s="41"/>
      <c r="AD53" s="2">
        <v>540225255</v>
      </c>
      <c r="AR53" s="222"/>
      <c r="AS53" s="222"/>
    </row>
    <row r="54" spans="1:45" ht="14.65" customHeight="1" x14ac:dyDescent="0.15">
      <c r="A54" s="1">
        <v>1500000</v>
      </c>
      <c r="D54" s="25"/>
      <c r="E54" s="18"/>
      <c r="F54" s="19" t="s">
        <v>128</v>
      </c>
      <c r="G54" s="19"/>
      <c r="H54" s="19"/>
      <c r="I54" s="19"/>
      <c r="J54" s="19"/>
      <c r="K54" s="18"/>
      <c r="L54" s="18"/>
      <c r="M54" s="18"/>
      <c r="N54" s="18"/>
      <c r="O54" s="18"/>
      <c r="P54" s="26">
        <v>25</v>
      </c>
      <c r="Q54" s="27"/>
      <c r="R54" s="40"/>
      <c r="S54" s="40"/>
      <c r="T54" s="40"/>
      <c r="U54" s="40"/>
      <c r="V54" s="40"/>
      <c r="W54" s="40"/>
      <c r="X54" s="40"/>
      <c r="Y54" s="40"/>
      <c r="Z54" s="22"/>
      <c r="AA54" s="41"/>
      <c r="AD54" s="2">
        <v>24685888</v>
      </c>
      <c r="AR54" s="222"/>
      <c r="AS54" s="222"/>
    </row>
    <row r="55" spans="1:45" ht="14.65" customHeight="1" x14ac:dyDescent="0.15">
      <c r="A55" s="1" t="s">
        <v>129</v>
      </c>
      <c r="D55" s="25"/>
      <c r="E55" s="19"/>
      <c r="F55" s="19" t="s">
        <v>115</v>
      </c>
      <c r="G55" s="19"/>
      <c r="H55" s="29"/>
      <c r="I55" s="19"/>
      <c r="J55" s="19"/>
      <c r="K55" s="18"/>
      <c r="L55" s="18"/>
      <c r="M55" s="18"/>
      <c r="N55" s="18"/>
      <c r="O55" s="18"/>
      <c r="P55" s="26">
        <v>2142</v>
      </c>
      <c r="Q55" s="27"/>
      <c r="R55" s="40"/>
      <c r="S55" s="40"/>
      <c r="T55" s="40"/>
      <c r="U55" s="40"/>
      <c r="V55" s="40"/>
      <c r="W55" s="40"/>
      <c r="X55" s="40"/>
      <c r="Y55" s="40"/>
      <c r="Z55" s="22"/>
      <c r="AA55" s="41"/>
      <c r="AD55" s="2">
        <f>IF(COUNTIF(AD56:AD57,"-")=COUNTA(AD56:AD57),"-",SUM(AD56:AD57))</f>
        <v>2142387324</v>
      </c>
      <c r="AR55" s="222"/>
      <c r="AS55" s="222"/>
    </row>
    <row r="56" spans="1:45" ht="14.65" customHeight="1" x14ac:dyDescent="0.15">
      <c r="A56" s="1" t="s">
        <v>130</v>
      </c>
      <c r="D56" s="25"/>
      <c r="E56" s="19"/>
      <c r="F56" s="19"/>
      <c r="G56" s="19" t="s">
        <v>131</v>
      </c>
      <c r="H56" s="19"/>
      <c r="I56" s="19"/>
      <c r="J56" s="19"/>
      <c r="K56" s="18"/>
      <c r="L56" s="18"/>
      <c r="M56" s="18"/>
      <c r="N56" s="18"/>
      <c r="O56" s="18"/>
      <c r="P56" s="26">
        <v>1796</v>
      </c>
      <c r="Q56" s="27"/>
      <c r="R56" s="40"/>
      <c r="S56" s="40"/>
      <c r="T56" s="40"/>
      <c r="U56" s="40"/>
      <c r="V56" s="40"/>
      <c r="W56" s="40"/>
      <c r="X56" s="40"/>
      <c r="Y56" s="40"/>
      <c r="Z56" s="22"/>
      <c r="AA56" s="41"/>
      <c r="AD56" s="2">
        <v>1796374408</v>
      </c>
      <c r="AR56" s="222"/>
      <c r="AS56" s="222"/>
    </row>
    <row r="57" spans="1:45" ht="14.65" customHeight="1" x14ac:dyDescent="0.15">
      <c r="A57" s="1" t="s">
        <v>132</v>
      </c>
      <c r="D57" s="25"/>
      <c r="E57" s="19"/>
      <c r="F57" s="19"/>
      <c r="G57" s="19" t="s">
        <v>117</v>
      </c>
      <c r="H57" s="19"/>
      <c r="I57" s="19"/>
      <c r="J57" s="19"/>
      <c r="K57" s="18"/>
      <c r="L57" s="18"/>
      <c r="M57" s="18"/>
      <c r="N57" s="18"/>
      <c r="O57" s="18"/>
      <c r="P57" s="26">
        <v>346</v>
      </c>
      <c r="Q57" s="27"/>
      <c r="R57" s="40"/>
      <c r="S57" s="40"/>
      <c r="T57" s="40"/>
      <c r="U57" s="40"/>
      <c r="V57" s="40"/>
      <c r="W57" s="40"/>
      <c r="X57" s="40"/>
      <c r="Y57" s="40"/>
      <c r="Z57" s="22"/>
      <c r="AA57" s="41"/>
      <c r="AD57" s="2">
        <v>346012916</v>
      </c>
      <c r="AR57" s="222"/>
      <c r="AS57" s="222"/>
    </row>
    <row r="58" spans="1:45" ht="14.65" customHeight="1" x14ac:dyDescent="0.15">
      <c r="A58" s="1" t="s">
        <v>133</v>
      </c>
      <c r="D58" s="25"/>
      <c r="E58" s="19"/>
      <c r="F58" s="19" t="s">
        <v>134</v>
      </c>
      <c r="G58" s="19"/>
      <c r="H58" s="19"/>
      <c r="I58" s="19"/>
      <c r="J58" s="19"/>
      <c r="K58" s="18"/>
      <c r="L58" s="18"/>
      <c r="M58" s="18"/>
      <c r="N58" s="18"/>
      <c r="O58" s="18"/>
      <c r="P58" s="26">
        <v>31</v>
      </c>
      <c r="Q58" s="27"/>
      <c r="R58" s="40"/>
      <c r="S58" s="40"/>
      <c r="T58" s="40"/>
      <c r="U58" s="40"/>
      <c r="V58" s="40"/>
      <c r="W58" s="40"/>
      <c r="X58" s="40"/>
      <c r="Y58" s="40"/>
      <c r="Z58" s="22"/>
      <c r="AA58" s="41"/>
      <c r="AD58" s="2">
        <v>30931331</v>
      </c>
      <c r="AR58" s="222"/>
      <c r="AS58" s="222"/>
    </row>
    <row r="59" spans="1:45" ht="14.65" customHeight="1" x14ac:dyDescent="0.15">
      <c r="A59" s="1" t="s">
        <v>135</v>
      </c>
      <c r="D59" s="25"/>
      <c r="E59" s="19"/>
      <c r="F59" s="19" t="s">
        <v>32</v>
      </c>
      <c r="G59" s="19"/>
      <c r="H59" s="29"/>
      <c r="I59" s="19"/>
      <c r="J59" s="19"/>
      <c r="K59" s="18"/>
      <c r="L59" s="18"/>
      <c r="M59" s="18"/>
      <c r="N59" s="18"/>
      <c r="O59" s="18"/>
      <c r="P59" s="26">
        <v>14</v>
      </c>
      <c r="Q59" s="27"/>
      <c r="R59" s="40"/>
      <c r="S59" s="40"/>
      <c r="T59" s="40"/>
      <c r="U59" s="40"/>
      <c r="V59" s="40"/>
      <c r="W59" s="40"/>
      <c r="X59" s="40"/>
      <c r="Y59" s="40"/>
      <c r="Z59" s="22"/>
      <c r="AA59" s="41"/>
      <c r="AD59" s="2">
        <v>13621099</v>
      </c>
      <c r="AR59" s="222"/>
      <c r="AS59" s="222"/>
    </row>
    <row r="60" spans="1:45" ht="14.65" customHeight="1" x14ac:dyDescent="0.15">
      <c r="A60" s="1" t="s">
        <v>136</v>
      </c>
      <c r="D60" s="25"/>
      <c r="E60" s="19"/>
      <c r="F60" s="40" t="s">
        <v>121</v>
      </c>
      <c r="G60" s="19"/>
      <c r="H60" s="19"/>
      <c r="I60" s="19"/>
      <c r="J60" s="19"/>
      <c r="K60" s="18"/>
      <c r="L60" s="18"/>
      <c r="M60" s="18"/>
      <c r="N60" s="18"/>
      <c r="O60" s="18"/>
      <c r="P60" s="26">
        <v>-30</v>
      </c>
      <c r="Q60" s="27"/>
      <c r="R60" s="40"/>
      <c r="S60" s="40"/>
      <c r="T60" s="40"/>
      <c r="U60" s="40"/>
      <c r="V60" s="40"/>
      <c r="W60" s="40"/>
      <c r="X60" s="40"/>
      <c r="Y60" s="40"/>
      <c r="Z60" s="22"/>
      <c r="AA60" s="41"/>
      <c r="AD60" s="2">
        <v>-29709113</v>
      </c>
      <c r="AR60" s="222"/>
      <c r="AS60" s="222"/>
    </row>
    <row r="61" spans="1:45" ht="14.65" customHeight="1" thickBot="1" x14ac:dyDescent="0.2">
      <c r="A61" s="1">
        <v>1565000</v>
      </c>
      <c r="B61" s="1" t="s">
        <v>137</v>
      </c>
      <c r="D61" s="25"/>
      <c r="E61" s="19" t="s">
        <v>341</v>
      </c>
      <c r="F61" s="19"/>
      <c r="G61" s="19"/>
      <c r="H61" s="19"/>
      <c r="I61" s="19"/>
      <c r="J61" s="19"/>
      <c r="K61" s="18"/>
      <c r="L61" s="18"/>
      <c r="M61" s="18"/>
      <c r="N61" s="18"/>
      <c r="O61" s="18"/>
      <c r="P61" s="26" t="s">
        <v>364</v>
      </c>
      <c r="Q61" s="27"/>
      <c r="R61" s="247" t="s">
        <v>138</v>
      </c>
      <c r="S61" s="248"/>
      <c r="T61" s="248"/>
      <c r="U61" s="248"/>
      <c r="V61" s="248"/>
      <c r="W61" s="248"/>
      <c r="X61" s="248"/>
      <c r="Y61" s="249"/>
      <c r="Z61" s="42">
        <v>63469</v>
      </c>
      <c r="AA61" s="43"/>
      <c r="AD61" s="2" t="s">
        <v>199</v>
      </c>
      <c r="AE61" s="2">
        <f>IF(AND(AE24="-",AE25="-",AE26="-"),"-",SUM(AE24,AE25,AE26))</f>
        <v>63468966701</v>
      </c>
      <c r="AR61" s="222"/>
      <c r="AS61" s="222"/>
    </row>
    <row r="62" spans="1:45" ht="14.65" customHeight="1" thickBot="1" x14ac:dyDescent="0.2">
      <c r="A62" s="1" t="s">
        <v>139</v>
      </c>
      <c r="B62" s="1" t="s">
        <v>140</v>
      </c>
      <c r="D62" s="250" t="s">
        <v>141</v>
      </c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326"/>
      <c r="P62" s="44">
        <v>113695</v>
      </c>
      <c r="Q62" s="45"/>
      <c r="R62" s="254" t="s">
        <v>142</v>
      </c>
      <c r="S62" s="255"/>
      <c r="T62" s="255"/>
      <c r="U62" s="255"/>
      <c r="V62" s="255"/>
      <c r="W62" s="255"/>
      <c r="X62" s="255"/>
      <c r="Y62" s="256"/>
      <c r="Z62" s="44">
        <v>113695</v>
      </c>
      <c r="AA62" s="46"/>
      <c r="AD62" s="2">
        <f>IF(AND(AD7="-",AD51="-",AD61="-"),"-",SUM(AD7,AD51,AD61))</f>
        <v>113695116403</v>
      </c>
      <c r="AE62" s="2">
        <f>IF(AND(AE22="-",AE61="-"),"-",SUM(AE22,AE61))</f>
        <v>113695116403</v>
      </c>
      <c r="AR62" s="222"/>
      <c r="AS62" s="222"/>
    </row>
    <row r="63" spans="1:45" ht="14.65" customHeight="1" x14ac:dyDescent="0.15"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Z63" s="18"/>
      <c r="AA63" s="18"/>
      <c r="AR63" s="222"/>
      <c r="AS63" s="222"/>
    </row>
    <row r="64" spans="1:45" ht="14.65" customHeight="1" x14ac:dyDescent="0.15">
      <c r="D64" s="48"/>
      <c r="E64" s="49" t="s">
        <v>143</v>
      </c>
      <c r="F64" s="48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7"/>
      <c r="AA64" s="47"/>
      <c r="AR64" s="222"/>
      <c r="AS64" s="222"/>
    </row>
    <row r="65" spans="44:45" ht="14.65" customHeight="1" x14ac:dyDescent="0.15">
      <c r="AR65" s="222"/>
      <c r="AS65" s="222"/>
    </row>
    <row r="66" spans="44:45" ht="14.65" customHeight="1" x14ac:dyDescent="0.15">
      <c r="AR66" s="222"/>
      <c r="AS66" s="222"/>
    </row>
    <row r="67" spans="44:45" ht="14.65" customHeight="1" x14ac:dyDescent="0.15">
      <c r="AR67" s="222"/>
      <c r="AS67" s="222"/>
    </row>
    <row r="68" spans="44:45" ht="14.65" customHeight="1" x14ac:dyDescent="0.15">
      <c r="AR68" s="222"/>
      <c r="AS68" s="222"/>
    </row>
    <row r="69" spans="44:45" ht="16.5" customHeight="1" x14ac:dyDescent="0.15">
      <c r="AR69" s="222"/>
      <c r="AS69" s="222"/>
    </row>
    <row r="70" spans="44:45" ht="14.65" customHeight="1" x14ac:dyDescent="0.15">
      <c r="AR70" s="222"/>
      <c r="AS70" s="222"/>
    </row>
    <row r="71" spans="44:45" ht="9.75" customHeight="1" x14ac:dyDescent="0.15"/>
    <row r="72" spans="44:45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8:Y28"/>
    <mergeCell ref="R61:Y61"/>
    <mergeCell ref="D62:O62"/>
    <mergeCell ref="R62:Y62"/>
  </mergeCells>
  <phoneticPr fontId="10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貸借対照表</vt:lpstr>
      <vt:lpstr>行政コスト計算書</vt:lpstr>
      <vt:lpstr>純資産変動計算書</vt:lpstr>
      <vt:lpstr>資金収支計算書</vt:lpstr>
      <vt:lpstr>全体貸借対照表</vt:lpstr>
      <vt:lpstr>全体行政コスト計算書</vt:lpstr>
      <vt:lpstr>全体純資産変動計算書</vt:lpstr>
      <vt:lpstr>全体資金収支計算書</vt:lpstr>
      <vt:lpstr>連結貸借対照表</vt:lpstr>
      <vt:lpstr>連結行政コスト計算書</vt:lpstr>
      <vt:lpstr>連結純資産変動計算書</vt:lpstr>
      <vt:lpstr>連結資金収支計算書</vt:lpstr>
      <vt:lpstr>行政コスト計算書!Print_Area</vt:lpstr>
      <vt:lpstr>資金収支計算書!Print_Area</vt:lpstr>
      <vt:lpstr>純資産変動計算書!Print_Area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  <vt:lpstr>貸借対照表!Print_Area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久美子</dc:creator>
  <cp:lastModifiedBy> </cp:lastModifiedBy>
  <cp:lastPrinted>2018-03-29T00:29:29Z</cp:lastPrinted>
  <dcterms:created xsi:type="dcterms:W3CDTF">2018-03-27T02:27:05Z</dcterms:created>
  <dcterms:modified xsi:type="dcterms:W3CDTF">2018-03-29T00:41:12Z</dcterms:modified>
</cp:coreProperties>
</file>