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C+G0xO+dvO+nbPnuLs7DLgHnJnStOx05qARrzpN5LCzrCRoLbEo8toFkThhN2DW6z5cc+ffYfw4k6Tv+8fYxOg==" workbookSaltValue="aeGiJaSl6BOBkpSIcl8Dh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CS7" i="5"/>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AR7" i="5"/>
  <c r="EV32" i="4" s="1"/>
  <c r="AQ7" i="5"/>
  <c r="AP7" i="5"/>
  <c r="AO7" i="5"/>
  <c r="AN7" i="5"/>
  <c r="FJ31" i="4" s="1"/>
  <c r="AM7" i="5"/>
  <c r="AL7" i="5"/>
  <c r="AK7" i="5"/>
  <c r="AJ7" i="5"/>
  <c r="DF31" i="4" s="1"/>
  <c r="AH7" i="5"/>
  <c r="AG7" i="5"/>
  <c r="AF7" i="5"/>
  <c r="AE7" i="5"/>
  <c r="AF32" i="4" s="1"/>
  <c r="AD7" i="5"/>
  <c r="AC7" i="5"/>
  <c r="AB7" i="5"/>
  <c r="AA7" i="5"/>
  <c r="Z7" i="5"/>
  <c r="Y7" i="5"/>
  <c r="X7" i="5"/>
  <c r="W7" i="5"/>
  <c r="V7" i="5"/>
  <c r="U7" i="5"/>
  <c r="T7" i="5"/>
  <c r="S7" i="5"/>
  <c r="R7" i="5"/>
  <c r="Q7" i="5"/>
  <c r="P7" i="5"/>
  <c r="O7" i="5"/>
  <c r="B10" i="4" s="1"/>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D88" i="4"/>
  <c r="B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67" i="4"/>
  <c r="ML54" i="4"/>
  <c r="LX54" i="4"/>
  <c r="LJ54" i="4"/>
  <c r="KV54" i="4"/>
  <c r="KH54" i="4"/>
  <c r="IX54" i="4"/>
  <c r="HV54" i="4"/>
  <c r="HH54" i="4"/>
  <c r="GT54" i="4"/>
  <c r="FJ54" i="4"/>
  <c r="EV54" i="4"/>
  <c r="EH54" i="4"/>
  <c r="DF54" i="4"/>
  <c r="BV54" i="4"/>
  <c r="AT54" i="4"/>
  <c r="AF54" i="4"/>
  <c r="R54" i="4"/>
  <c r="ML53" i="4"/>
  <c r="LX53" i="4"/>
  <c r="KV53" i="4"/>
  <c r="KH53" i="4"/>
  <c r="IJ53" i="4"/>
  <c r="HV53" i="4"/>
  <c r="HH53" i="4"/>
  <c r="FJ53" i="4"/>
  <c r="EV53" i="4"/>
  <c r="DT53" i="4"/>
  <c r="DF53" i="4"/>
  <c r="BV53" i="4"/>
  <c r="BH53" i="4"/>
  <c r="AT53" i="4"/>
  <c r="AF53" i="4"/>
  <c r="R53" i="4"/>
  <c r="IX32" i="4"/>
  <c r="IJ32" i="4"/>
  <c r="HV32" i="4"/>
  <c r="HH32" i="4"/>
  <c r="GT32" i="4"/>
  <c r="FJ32" i="4"/>
  <c r="EH32" i="4"/>
  <c r="DT32" i="4"/>
  <c r="DF32" i="4"/>
  <c r="BV32" i="4"/>
  <c r="BH32" i="4"/>
  <c r="AT32" i="4"/>
  <c r="R32" i="4"/>
  <c r="IX31" i="4"/>
  <c r="IJ31" i="4"/>
  <c r="HH31" i="4"/>
  <c r="GT31" i="4"/>
  <c r="EV31" i="4"/>
  <c r="EH31" i="4"/>
  <c r="DT31" i="4"/>
  <c r="BV31" i="4"/>
  <c r="BH31" i="4"/>
  <c r="AT31" i="4"/>
  <c r="AF31" i="4"/>
  <c r="R31" i="4"/>
  <c r="LO10" i="4"/>
  <c r="JV10" i="4"/>
  <c r="IC10" i="4"/>
  <c r="DU10" i="4"/>
  <c r="CF10" i="4"/>
  <c r="AQ10" i="4"/>
  <c r="LO8" i="4"/>
  <c r="JV8" i="4"/>
  <c r="IC8" i="4"/>
  <c r="DU8" i="4"/>
  <c r="CF8" i="4"/>
  <c r="B8" i="4"/>
  <c r="B6" i="4"/>
  <c r="M88" i="4" l="1"/>
  <c r="IX76" i="4"/>
  <c r="ML52" i="4"/>
  <c r="BV30" i="4"/>
  <c r="IX52" i="4"/>
  <c r="BV76" i="4"/>
  <c r="FJ52" i="4"/>
  <c r="IX30" i="4"/>
  <c r="ML76" i="4"/>
  <c r="BV52" i="4"/>
  <c r="FJ30" i="4"/>
  <c r="C11" i="5"/>
  <c r="D11" i="5"/>
  <c r="E11" i="5"/>
  <c r="B11" i="5"/>
  <c r="AT76" i="4" l="1"/>
  <c r="EH52" i="4"/>
  <c r="LJ76" i="4"/>
  <c r="AT52" i="4"/>
  <c r="EH30" i="4"/>
  <c r="HV76" i="4"/>
  <c r="LJ52" i="4"/>
  <c r="AT30" i="4"/>
  <c r="HV30" i="4"/>
  <c r="HV52" i="4"/>
  <c r="HH52" i="4"/>
  <c r="AF76" i="4"/>
  <c r="DT52" i="4"/>
  <c r="HH30" i="4"/>
  <c r="KV76" i="4"/>
  <c r="AF52" i="4"/>
  <c r="DT30" i="4"/>
  <c r="HH76" i="4"/>
  <c r="KV52" i="4"/>
  <c r="AF30" i="4"/>
  <c r="GT76" i="4"/>
  <c r="KH52" i="4"/>
  <c r="GT52" i="4"/>
  <c r="R76" i="4"/>
  <c r="DF52" i="4"/>
  <c r="GT30" i="4"/>
  <c r="R30" i="4"/>
  <c r="KH76" i="4"/>
  <c r="R52" i="4"/>
  <c r="DF30" i="4"/>
  <c r="LX76" i="4"/>
  <c r="BH52" i="4"/>
  <c r="EV30" i="4"/>
  <c r="IJ76" i="4"/>
  <c r="LX52" i="4"/>
  <c r="BH30" i="4"/>
  <c r="IJ52" i="4"/>
  <c r="BH76" i="4"/>
  <c r="EV52" i="4"/>
  <c r="IJ30" i="4"/>
</calcChain>
</file>

<file path=xl/sharedStrings.xml><?xml version="1.0" encoding="utf-8"?>
<sst xmlns="http://schemas.openxmlformats.org/spreadsheetml/2006/main" count="314" uniqueCount="148">
  <si>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</si>
  <si>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</si>
  <si>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</si>
  <si>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</si>
  <si>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</si>
  <si>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</si>
  <si>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</si>
  <si>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</si>
  <si>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</si>
  <si>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</si>
  <si>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</si>
  <si>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</si>
  <si>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</si>
  <si>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</si>
  <si>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</si>
  <si>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</si>
  <si>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</si>
  <si>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</si>
  <si>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</si>
  <si>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</si>
  <si>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</si>
  <si>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</si>
  <si>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</si>
  <si>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</si>
  <si>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</si>
  <si>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</si>
  <si>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</si>
  <si>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</si>
  <si>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</si>
  <si>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</si>
  <si>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</si>
  <si>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</si>
  <si>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</si>
  <si>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</si>
  <si>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</si>
  <si>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</si>
  <si>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</si>
  <si>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</si>
  <si>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</si>
  <si>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</si>
  <si>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</si>
  <si>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</si>
  <si>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</si>
  <si>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</si>
  <si>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</si>
  <si>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</si>
  <si>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</si>
  <si>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</si>
  <si>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</si>
  <si>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</si>
  <si>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</si>
  <si>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</si>
  <si>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</si>
  <si>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</si>
  <si>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</si>
  <si>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</si>
  <si>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</si>
  <si>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</si>
  <si>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</si>
  <si>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</si>
  <si>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</si>
  <si>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</si>
  <si>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</si>
  <si>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</si>
  <si>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</si>
  <si>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</si>
  <si>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</si>
  <si>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</si>
  <si>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</si>
  <si>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</si>
  <si>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</si>
  <si>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</si>
  <si>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</si>
  <si>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</si>
  <si>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</si>
  <si>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</si>
  <si>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</si>
  <si>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</si>
  <si>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</si>
  <si>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</si>
  <si>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</si>
  <si>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</si>
  <si>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</si>
  <si>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</si>
  <si>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</si>
  <si>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</si>
  <si>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</si>
  <si>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</si>
  <si>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</si>
  <si>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</si>
  <si>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</si>
  <si>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</si>
  <si>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</si>
  <si>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</si>
  <si>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</si>
  <si>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</si>
  <si>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</si>
  <si>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</si>
  <si>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</si>
  <si>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</si>
  <si>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</si>
  <si>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</si>
  <si>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</si>
  <si>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</si>
  <si>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</si>
  <si>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</si>
  <si>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</si>
  <si>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</si>
  <si>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</si>
  <si>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</si>
  <si>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</si>
  <si>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</si>
  <si>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</si>
  <si>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</si>
  <si>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</si>
  <si>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</si>
  <si>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</si>
  <si>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</si>
  <si>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</si>
  <si>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</si>
  <si>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</si>
  <si>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</si>
  <si>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</si>
  <si>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</si>
  <si>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</si>
  <si>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</si>
  <si>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</si>
  <si>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</si>
  <si>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山口県　下松市</t>
  </si>
  <si>
    <t>国民宿舎大城</t>
  </si>
  <si>
    <t>法非適用</t>
  </si>
  <si>
    <t>観光施設事業</t>
  </si>
  <si>
    <t>休養宿泊施設</t>
  </si>
  <si>
    <t>Ａ２Ｂ２</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</si>
  <si>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</si>
  <si>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</si>
  <si>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</si>
  <si>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</si>
  <si>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</si>
  <si>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</si>
  <si>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</si>
  <si>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</si>
  <si>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</si>
  <si>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当該施設は平成28年8月に建替工事が完成し、同年11月に営業を開始している。⑩設備投資見込額は、備品、機械設備等の更新費として5,000千円／年（見込）を計上したものであり、大規模な設備投資は当面行わない見通しである。
　⑫企業債残高対料金収入比率の平成27年度数値の悪化は、建替工事に係る起債及び休館に伴う料金収入の減による一時的なものである。今後、新施設での通年営業及び起債の償還開始に伴い、徐々に改善される見込みである。</t>
    <rPh sb="1" eb="3">
      <t>トウガイ</t>
    </rPh>
    <rPh sb="3" eb="5">
      <t>シセツ</t>
    </rPh>
    <rPh sb="6" eb="8">
      <t>ヘイセイ</t>
    </rPh>
    <rPh sb="10" eb="11">
      <t>ネン</t>
    </rPh>
    <rPh sb="12" eb="13">
      <t>ガツ</t>
    </rPh>
    <rPh sb="14" eb="16">
      <t>タテカ</t>
    </rPh>
    <rPh sb="16" eb="18">
      <t>コウジ</t>
    </rPh>
    <rPh sb="19" eb="21">
      <t>カンセイ</t>
    </rPh>
    <rPh sb="23" eb="25">
      <t>ドウネン</t>
    </rPh>
    <rPh sb="27" eb="28">
      <t>ガツ</t>
    </rPh>
    <rPh sb="29" eb="31">
      <t>エイギョウ</t>
    </rPh>
    <rPh sb="32" eb="34">
      <t>カイシ</t>
    </rPh>
    <rPh sb="40" eb="42">
      <t>セツビ</t>
    </rPh>
    <rPh sb="42" eb="44">
      <t>トウシ</t>
    </rPh>
    <rPh sb="44" eb="46">
      <t>ミコミ</t>
    </rPh>
    <rPh sb="46" eb="47">
      <t>ガク</t>
    </rPh>
    <rPh sb="69" eb="71">
      <t>センエン</t>
    </rPh>
    <rPh sb="72" eb="73">
      <t>ネン</t>
    </rPh>
    <rPh sb="74" eb="76">
      <t>ミコミ</t>
    </rPh>
    <rPh sb="78" eb="80">
      <t>ケイジョウ</t>
    </rPh>
    <rPh sb="88" eb="91">
      <t>ダイキボ</t>
    </rPh>
    <rPh sb="92" eb="94">
      <t>セツビ</t>
    </rPh>
    <rPh sb="94" eb="96">
      <t>トウシ</t>
    </rPh>
    <rPh sb="97" eb="99">
      <t>トウメン</t>
    </rPh>
    <rPh sb="99" eb="100">
      <t>オコナ</t>
    </rPh>
    <rPh sb="103" eb="105">
      <t>ミトオ</t>
    </rPh>
    <rPh sb="113" eb="115">
      <t>キギョウ</t>
    </rPh>
    <rPh sb="115" eb="116">
      <t>サイ</t>
    </rPh>
    <rPh sb="116" eb="118">
      <t>ザンダカ</t>
    </rPh>
    <rPh sb="118" eb="119">
      <t>タイ</t>
    </rPh>
    <rPh sb="119" eb="121">
      <t>リョウキン</t>
    </rPh>
    <rPh sb="121" eb="123">
      <t>シュウニュウ</t>
    </rPh>
    <rPh sb="123" eb="125">
      <t>ヒリツ</t>
    </rPh>
    <rPh sb="126" eb="128">
      <t>ヘイセイ</t>
    </rPh>
    <rPh sb="130" eb="132">
      <t>ネンド</t>
    </rPh>
    <rPh sb="132" eb="134">
      <t>スウチ</t>
    </rPh>
    <rPh sb="135" eb="137">
      <t>アッカ</t>
    </rPh>
    <rPh sb="139" eb="141">
      <t>タテカ</t>
    </rPh>
    <rPh sb="141" eb="143">
      <t>コウジ</t>
    </rPh>
    <rPh sb="144" eb="145">
      <t>カカ</t>
    </rPh>
    <rPh sb="146" eb="148">
      <t>キサイ</t>
    </rPh>
    <rPh sb="148" eb="149">
      <t>オヨ</t>
    </rPh>
    <rPh sb="150" eb="152">
      <t>キュウカン</t>
    </rPh>
    <rPh sb="153" eb="154">
      <t>トモナ</t>
    </rPh>
    <rPh sb="155" eb="157">
      <t>リョウキン</t>
    </rPh>
    <rPh sb="157" eb="159">
      <t>シュウニュウ</t>
    </rPh>
    <rPh sb="160" eb="161">
      <t>ゲン</t>
    </rPh>
    <rPh sb="164" eb="167">
      <t>イチジテキ</t>
    </rPh>
    <rPh sb="174" eb="176">
      <t>コンゴ</t>
    </rPh>
    <rPh sb="177" eb="180">
      <t>シンシセツ</t>
    </rPh>
    <rPh sb="182" eb="184">
      <t>ツウネン</t>
    </rPh>
    <rPh sb="184" eb="186">
      <t>エイギョウ</t>
    </rPh>
    <rPh sb="186" eb="187">
      <t>オヨ</t>
    </rPh>
    <rPh sb="188" eb="190">
      <t>キサイ</t>
    </rPh>
    <rPh sb="191" eb="193">
      <t>ショウカン</t>
    </rPh>
    <rPh sb="193" eb="195">
      <t>カイシ</t>
    </rPh>
    <rPh sb="196" eb="197">
      <t>トモナ</t>
    </rPh>
    <rPh sb="199" eb="201">
      <t>ジョジョ</t>
    </rPh>
    <rPh sb="202" eb="204">
      <t>カイゼン</t>
    </rPh>
    <rPh sb="207" eb="209">
      <t>ミコ</t>
    </rPh>
    <phoneticPr fontId="6"/>
  </si>
  <si>
    <t xml:space="preserve">　施設の老朽化及び耐震性の問題から平成26年11月から平成28年10月まで休館し、建替工事を行った。　
　②他会計補助金比率及び③宿泊者1人当たりの他会計補助金額の平成26年度数値の悪化が目立つが、これは建替に要する経費及び指定管理者に対する休業補償金を一般会計繰入金で賄ったことによる他会計補助金の大幅増、休館に伴う営業費用及び宿泊者数の減による一時的なものである。⑤売上高人件費比率の平成27年度数値の悪化についても同様に休館に伴うものである。
　④定員稼働率は、平成28年度は11月の開業から5カ月間の営業であったため、27.3％となっているが、新施設での通年営業となる平成29年度は60％を超える見込みである。⑥売上高GOP比率及び⑦EBITDAについても同様に通年営業に伴い改善され、①収益的収支比率も向上すると見込まれる。
</t>
    <rPh sb="1" eb="3">
      <t>シセツ</t>
    </rPh>
    <rPh sb="4" eb="7">
      <t>ロウキュウカ</t>
    </rPh>
    <rPh sb="7" eb="8">
      <t>オヨ</t>
    </rPh>
    <rPh sb="13" eb="15">
      <t>モンダイ</t>
    </rPh>
    <rPh sb="17" eb="19">
      <t>ヘイセイ</t>
    </rPh>
    <rPh sb="21" eb="22">
      <t>ネン</t>
    </rPh>
    <rPh sb="24" eb="25">
      <t>ガツ</t>
    </rPh>
    <rPh sb="27" eb="29">
      <t>ヘイセイ</t>
    </rPh>
    <rPh sb="31" eb="32">
      <t>ネン</t>
    </rPh>
    <rPh sb="34" eb="35">
      <t>ガツ</t>
    </rPh>
    <rPh sb="37" eb="39">
      <t>キュウカン</t>
    </rPh>
    <rPh sb="41" eb="43">
      <t>タテカ</t>
    </rPh>
    <rPh sb="43" eb="45">
      <t>コウジ</t>
    </rPh>
    <rPh sb="46" eb="47">
      <t>オコナ</t>
    </rPh>
    <rPh sb="94" eb="96">
      <t>メダ</t>
    </rPh>
    <rPh sb="105" eb="106">
      <t>ヨウ</t>
    </rPh>
    <rPh sb="108" eb="110">
      <t>ケイヒ</t>
    </rPh>
    <rPh sb="110" eb="111">
      <t>オヨ</t>
    </rPh>
    <rPh sb="112" eb="114">
      <t>シテイ</t>
    </rPh>
    <rPh sb="114" eb="117">
      <t>カンリシャ</t>
    </rPh>
    <rPh sb="118" eb="119">
      <t>タイ</t>
    </rPh>
    <rPh sb="121" eb="123">
      <t>キュウギョウ</t>
    </rPh>
    <rPh sb="123" eb="125">
      <t>ホショウ</t>
    </rPh>
    <rPh sb="125" eb="126">
      <t>キン</t>
    </rPh>
    <rPh sb="135" eb="136">
      <t>マカナ</t>
    </rPh>
    <rPh sb="143" eb="144">
      <t>タ</t>
    </rPh>
    <rPh sb="144" eb="146">
      <t>カイケイ</t>
    </rPh>
    <rPh sb="146" eb="149">
      <t>ホジョキン</t>
    </rPh>
    <rPh sb="150" eb="153">
      <t>オオハバゾウ</t>
    </rPh>
    <rPh sb="154" eb="156">
      <t>キュウカン</t>
    </rPh>
    <rPh sb="157" eb="158">
      <t>トモナ</t>
    </rPh>
    <rPh sb="159" eb="161">
      <t>エイギョウ</t>
    </rPh>
    <rPh sb="161" eb="163">
      <t>ヒヨウ</t>
    </rPh>
    <rPh sb="163" eb="164">
      <t>オヨ</t>
    </rPh>
    <rPh sb="165" eb="168">
      <t>シュクハクシャ</t>
    </rPh>
    <rPh sb="168" eb="169">
      <t>スウ</t>
    </rPh>
    <rPh sb="170" eb="171">
      <t>ゲン</t>
    </rPh>
    <rPh sb="174" eb="177">
      <t>イチジテキ</t>
    </rPh>
    <rPh sb="185" eb="187">
      <t>ウリアゲ</t>
    </rPh>
    <rPh sb="187" eb="188">
      <t>ダカ</t>
    </rPh>
    <rPh sb="188" eb="191">
      <t>ジンケンヒ</t>
    </rPh>
    <rPh sb="191" eb="193">
      <t>ヒリツ</t>
    </rPh>
    <rPh sb="194" eb="196">
      <t>ヘイセイ</t>
    </rPh>
    <rPh sb="198" eb="200">
      <t>ネンド</t>
    </rPh>
    <rPh sb="200" eb="202">
      <t>スウチ</t>
    </rPh>
    <rPh sb="203" eb="205">
      <t>アッカ</t>
    </rPh>
    <rPh sb="210" eb="212">
      <t>ドウヨウ</t>
    </rPh>
    <rPh sb="213" eb="215">
      <t>キュウカン</t>
    </rPh>
    <rPh sb="216" eb="217">
      <t>トモナ</t>
    </rPh>
    <rPh sb="227" eb="229">
      <t>テイイン</t>
    </rPh>
    <rPh sb="229" eb="231">
      <t>カドウ</t>
    </rPh>
    <rPh sb="231" eb="232">
      <t>リツ</t>
    </rPh>
    <rPh sb="234" eb="236">
      <t>ヘイセイ</t>
    </rPh>
    <rPh sb="238" eb="240">
      <t>ネンド</t>
    </rPh>
    <rPh sb="243" eb="244">
      <t>ガツ</t>
    </rPh>
    <rPh sb="245" eb="247">
      <t>カイギョウ</t>
    </rPh>
    <rPh sb="251" eb="252">
      <t>ゲツ</t>
    </rPh>
    <rPh sb="252" eb="253">
      <t>カン</t>
    </rPh>
    <rPh sb="254" eb="256">
      <t>エイギョウ</t>
    </rPh>
    <rPh sb="276" eb="279">
      <t>シンシセツ</t>
    </rPh>
    <rPh sb="281" eb="283">
      <t>ツウネン</t>
    </rPh>
    <rPh sb="283" eb="285">
      <t>エイギョウ</t>
    </rPh>
    <rPh sb="288" eb="290">
      <t>ヘイセイ</t>
    </rPh>
    <rPh sb="292" eb="293">
      <t>ネン</t>
    </rPh>
    <rPh sb="293" eb="294">
      <t>ド</t>
    </rPh>
    <rPh sb="299" eb="300">
      <t>コ</t>
    </rPh>
    <rPh sb="302" eb="304">
      <t>ミコ</t>
    </rPh>
    <rPh sb="310" eb="312">
      <t>ウリアゲ</t>
    </rPh>
    <rPh sb="312" eb="313">
      <t>ダカ</t>
    </rPh>
    <rPh sb="316" eb="318">
      <t>ヒリツ</t>
    </rPh>
    <rPh sb="318" eb="319">
      <t>オヨ</t>
    </rPh>
    <rPh sb="332" eb="334">
      <t>ドウヨウ</t>
    </rPh>
    <rPh sb="335" eb="337">
      <t>ツウネン</t>
    </rPh>
    <rPh sb="337" eb="339">
      <t>エイギョウ</t>
    </rPh>
    <rPh sb="340" eb="341">
      <t>トモナ</t>
    </rPh>
    <rPh sb="342" eb="344">
      <t>カイゼン</t>
    </rPh>
    <rPh sb="348" eb="351">
      <t>シュウエキテキ</t>
    </rPh>
    <rPh sb="351" eb="353">
      <t>シュウシ</t>
    </rPh>
    <rPh sb="353" eb="355">
      <t>ヒリツ</t>
    </rPh>
    <rPh sb="356" eb="358">
      <t>コウジョウ</t>
    </rPh>
    <rPh sb="361" eb="363">
      <t>ミコ</t>
    </rPh>
    <phoneticPr fontId="6"/>
  </si>
  <si>
    <t xml:space="preserve">　宿泊客数動向における公営企業の数値は、平成26年11月から平成28年10月までの2年間、施設建替工事に伴う休館により、利用者数が減少したことから、数値が減少しているが、平成28年11月に新施設の開業により、数値は回復している。
　また、市町村の数値についても、当該施設の休館と合わせて減少、回復している。これは、市内には12の宿泊施設があるが、そのうち10施設は民間事業者による収容人員が50名以下の小規模宿泊施設であり、当該施設が市内では最大の宿泊施設であるため、数値に大きく影響したものである。
　本市において当該施設は、観光利用の受け皿が必ずしも十分といえない状況の中、観光振興を図る上で重要かつ必要な施設であるため、今後も引き続き、利用者数の増加につなげるため、県内外へのPR活動に努めていく。
</t>
    <rPh sb="1" eb="3">
      <t>シュクハク</t>
    </rPh>
    <rPh sb="3" eb="4">
      <t>キャク</t>
    </rPh>
    <rPh sb="4" eb="5">
      <t>スウ</t>
    </rPh>
    <rPh sb="5" eb="7">
      <t>ドウコウ</t>
    </rPh>
    <rPh sb="11" eb="13">
      <t>コウエイ</t>
    </rPh>
    <rPh sb="13" eb="15">
      <t>キギョウ</t>
    </rPh>
    <rPh sb="16" eb="18">
      <t>スウチ</t>
    </rPh>
    <rPh sb="20" eb="22">
      <t>ヘイセイ</t>
    </rPh>
    <rPh sb="24" eb="25">
      <t>ネン</t>
    </rPh>
    <rPh sb="27" eb="28">
      <t>ガツ</t>
    </rPh>
    <rPh sb="30" eb="32">
      <t>ヘイセイ</t>
    </rPh>
    <rPh sb="34" eb="35">
      <t>ネン</t>
    </rPh>
    <rPh sb="37" eb="38">
      <t>ガツ</t>
    </rPh>
    <rPh sb="42" eb="43">
      <t>ネン</t>
    </rPh>
    <rPh sb="43" eb="44">
      <t>カン</t>
    </rPh>
    <rPh sb="45" eb="47">
      <t>シセツ</t>
    </rPh>
    <rPh sb="47" eb="49">
      <t>タテカ</t>
    </rPh>
    <rPh sb="49" eb="51">
      <t>コウジ</t>
    </rPh>
    <rPh sb="52" eb="53">
      <t>トモナ</t>
    </rPh>
    <rPh sb="54" eb="56">
      <t>キュウカン</t>
    </rPh>
    <rPh sb="60" eb="62">
      <t>リヨウ</t>
    </rPh>
    <rPh sb="62" eb="63">
      <t>シャ</t>
    </rPh>
    <rPh sb="63" eb="64">
      <t>スウ</t>
    </rPh>
    <rPh sb="65" eb="67">
      <t>ゲンショウ</t>
    </rPh>
    <rPh sb="74" eb="76">
      <t>スウチ</t>
    </rPh>
    <rPh sb="77" eb="79">
      <t>ゲンショウ</t>
    </rPh>
    <rPh sb="85" eb="87">
      <t>ヘイセイ</t>
    </rPh>
    <rPh sb="89" eb="90">
      <t>ネン</t>
    </rPh>
    <rPh sb="92" eb="93">
      <t>ガツ</t>
    </rPh>
    <rPh sb="94" eb="97">
      <t>シンシセツ</t>
    </rPh>
    <rPh sb="98" eb="100">
      <t>カイギョウ</t>
    </rPh>
    <rPh sb="104" eb="106">
      <t>スウチ</t>
    </rPh>
    <rPh sb="107" eb="109">
      <t>カイフク</t>
    </rPh>
    <rPh sb="119" eb="122">
      <t>シチョウソン</t>
    </rPh>
    <rPh sb="123" eb="125">
      <t>スウチ</t>
    </rPh>
    <rPh sb="131" eb="133">
      <t>トウガイ</t>
    </rPh>
    <rPh sb="133" eb="135">
      <t>シセツ</t>
    </rPh>
    <rPh sb="136" eb="138">
      <t>キュウカン</t>
    </rPh>
    <rPh sb="139" eb="140">
      <t>ア</t>
    </rPh>
    <rPh sb="143" eb="145">
      <t>ゲンショウ</t>
    </rPh>
    <rPh sb="146" eb="148">
      <t>カイフク</t>
    </rPh>
    <rPh sb="157" eb="159">
      <t>シナイ</t>
    </rPh>
    <rPh sb="164" eb="166">
      <t>シュクハク</t>
    </rPh>
    <rPh sb="166" eb="168">
      <t>シセツ</t>
    </rPh>
    <rPh sb="179" eb="181">
      <t>シセツ</t>
    </rPh>
    <rPh sb="182" eb="184">
      <t>ミンカン</t>
    </rPh>
    <rPh sb="184" eb="186">
      <t>ジギョウ</t>
    </rPh>
    <rPh sb="186" eb="187">
      <t>シャ</t>
    </rPh>
    <rPh sb="190" eb="192">
      <t>シュウヨウ</t>
    </rPh>
    <rPh sb="192" eb="194">
      <t>ジンイン</t>
    </rPh>
    <rPh sb="197" eb="198">
      <t>メイ</t>
    </rPh>
    <rPh sb="198" eb="200">
      <t>イカ</t>
    </rPh>
    <rPh sb="201" eb="204">
      <t>ショウキボ</t>
    </rPh>
    <rPh sb="204" eb="206">
      <t>シュクハク</t>
    </rPh>
    <rPh sb="206" eb="208">
      <t>シセツ</t>
    </rPh>
    <rPh sb="212" eb="214">
      <t>トウガイ</t>
    </rPh>
    <rPh sb="214" eb="216">
      <t>シセツ</t>
    </rPh>
    <rPh sb="217" eb="219">
      <t>シナイ</t>
    </rPh>
    <rPh sb="221" eb="223">
      <t>サイダイ</t>
    </rPh>
    <rPh sb="224" eb="226">
      <t>シュクハク</t>
    </rPh>
    <rPh sb="226" eb="228">
      <t>シセツ</t>
    </rPh>
    <rPh sb="234" eb="236">
      <t>スウチ</t>
    </rPh>
    <rPh sb="237" eb="238">
      <t>オオ</t>
    </rPh>
    <rPh sb="240" eb="242">
      <t>エイキョウ</t>
    </rPh>
    <rPh sb="252" eb="253">
      <t>ホン</t>
    </rPh>
    <rPh sb="253" eb="254">
      <t>シ</t>
    </rPh>
    <rPh sb="258" eb="260">
      <t>トウガイ</t>
    </rPh>
    <rPh sb="260" eb="262">
      <t>シセツ</t>
    </rPh>
    <rPh sb="313" eb="315">
      <t>コンゴ</t>
    </rPh>
    <rPh sb="316" eb="317">
      <t>ヒ</t>
    </rPh>
    <rPh sb="318" eb="319">
      <t>ツヅ</t>
    </rPh>
    <rPh sb="321" eb="324">
      <t>リヨウシャ</t>
    </rPh>
    <rPh sb="324" eb="325">
      <t>スウ</t>
    </rPh>
    <rPh sb="326" eb="328">
      <t>ゾウカ</t>
    </rPh>
    <rPh sb="336" eb="338">
      <t>ケンナイ</t>
    </rPh>
    <rPh sb="338" eb="339">
      <t>ガイ</t>
    </rPh>
    <rPh sb="343" eb="345">
      <t>カツドウ</t>
    </rPh>
    <rPh sb="346" eb="347">
      <t>ツト</t>
    </rPh>
    <phoneticPr fontId="6"/>
  </si>
  <si>
    <t>非設置</t>
    <rPh sb="0" eb="1">
      <t>ヒ</t>
    </rPh>
    <rPh sb="1" eb="3">
      <t>セッチ</t>
    </rPh>
    <phoneticPr fontId="6"/>
  </si>
  <si>
    <t>　当該施設は、平成26年度までは施設の老朽化や宿泊室内にトイレがない等、時代のニーズに合っていなかったことから、利用者が減少傾向にあり、経営状況は厳しい状況であった。しかしながら、当該施設は、観光振興及び雇用も含めた市内経済への波及効果による地域の活性化に寄与するとともに、市民の健康増進を図る施設として大きな役割を果たしている施設であることから、施設の建替えを行い、交流人口増加を図るとともに経営改善に努めているところである。
　新施設建設に当たり、建設費用の財源として起債を行っており、償還財源の確保が大きな課題と捉えている。今後、営業においては、定員稼働率を高い水準で維持するとともに経費節減に努め、収益状況を改善する。また、利用料金収入の一部を償還財源に充てる等、一般会計繰入金への依存度を下げる検討を行うことが必要と考えている。</t>
    <rPh sb="1" eb="3">
      <t>トウガイ</t>
    </rPh>
    <rPh sb="3" eb="5">
      <t>シセツ</t>
    </rPh>
    <rPh sb="7" eb="9">
      <t>ヘイセイ</t>
    </rPh>
    <rPh sb="11" eb="12">
      <t>ネン</t>
    </rPh>
    <rPh sb="12" eb="13">
      <t>ド</t>
    </rPh>
    <rPh sb="16" eb="18">
      <t>シセツ</t>
    </rPh>
    <rPh sb="19" eb="22">
      <t>ロウキュウカ</t>
    </rPh>
    <rPh sb="23" eb="26">
      <t>シュクハクシツ</t>
    </rPh>
    <rPh sb="26" eb="27">
      <t>ナイ</t>
    </rPh>
    <rPh sb="34" eb="35">
      <t>ナド</t>
    </rPh>
    <rPh sb="36" eb="38">
      <t>ジダイ</t>
    </rPh>
    <rPh sb="43" eb="44">
      <t>ア</t>
    </rPh>
    <rPh sb="56" eb="59">
      <t>リヨウシャ</t>
    </rPh>
    <rPh sb="60" eb="62">
      <t>ゲンショウ</t>
    </rPh>
    <rPh sb="62" eb="64">
      <t>ケイコウ</t>
    </rPh>
    <rPh sb="68" eb="70">
      <t>ケイエイ</t>
    </rPh>
    <rPh sb="70" eb="72">
      <t>ジョウキョウ</t>
    </rPh>
    <rPh sb="73" eb="74">
      <t>キビ</t>
    </rPh>
    <rPh sb="76" eb="78">
      <t>ジョウキョウ</t>
    </rPh>
    <rPh sb="174" eb="176">
      <t>シセツ</t>
    </rPh>
    <rPh sb="177" eb="179">
      <t>タテカ</t>
    </rPh>
    <rPh sb="181" eb="182">
      <t>オコナ</t>
    </rPh>
    <rPh sb="186" eb="188">
      <t>ジンコウ</t>
    </rPh>
    <rPh sb="188" eb="190">
      <t>ゾウカ</t>
    </rPh>
    <rPh sb="191" eb="192">
      <t>ハカ</t>
    </rPh>
    <rPh sb="197" eb="199">
      <t>ケイエイ</t>
    </rPh>
    <rPh sb="199" eb="201">
      <t>カイゼン</t>
    </rPh>
    <rPh sb="202" eb="203">
      <t>ツト</t>
    </rPh>
    <rPh sb="216" eb="219">
      <t>シンシセツ</t>
    </rPh>
    <rPh sb="219" eb="221">
      <t>ケンセツ</t>
    </rPh>
    <rPh sb="222" eb="223">
      <t>ア</t>
    </rPh>
    <rPh sb="226" eb="228">
      <t>ケンセツ</t>
    </rPh>
    <rPh sb="228" eb="230">
      <t>ヒヨウ</t>
    </rPh>
    <rPh sb="231" eb="233">
      <t>ザイゲン</t>
    </rPh>
    <rPh sb="236" eb="238">
      <t>キサイ</t>
    </rPh>
    <rPh sb="239" eb="240">
      <t>オコナ</t>
    </rPh>
    <rPh sb="245" eb="247">
      <t>ショウカン</t>
    </rPh>
    <rPh sb="247" eb="249">
      <t>ザイゲン</t>
    </rPh>
    <rPh sb="250" eb="252">
      <t>カクホ</t>
    </rPh>
    <rPh sb="253" eb="254">
      <t>オオ</t>
    </rPh>
    <rPh sb="256" eb="258">
      <t>カダイ</t>
    </rPh>
    <rPh sb="259" eb="260">
      <t>トラ</t>
    </rPh>
    <rPh sb="265" eb="267">
      <t>コンゴ</t>
    </rPh>
    <rPh sb="268" eb="270">
      <t>エイギョウ</t>
    </rPh>
    <rPh sb="276" eb="278">
      <t>テイイン</t>
    </rPh>
    <rPh sb="278" eb="280">
      <t>カドウ</t>
    </rPh>
    <rPh sb="280" eb="281">
      <t>リツ</t>
    </rPh>
    <rPh sb="282" eb="283">
      <t>タカ</t>
    </rPh>
    <rPh sb="284" eb="286">
      <t>スイジュン</t>
    </rPh>
    <rPh sb="287" eb="289">
      <t>イジ</t>
    </rPh>
    <rPh sb="295" eb="297">
      <t>ケイヒ</t>
    </rPh>
    <rPh sb="297" eb="299">
      <t>セツゲン</t>
    </rPh>
    <rPh sb="300" eb="301">
      <t>ツト</t>
    </rPh>
    <rPh sb="303" eb="305">
      <t>シュウエキ</t>
    </rPh>
    <rPh sb="305" eb="307">
      <t>ジョウキョウ</t>
    </rPh>
    <rPh sb="308" eb="310">
      <t>カイゼン</t>
    </rPh>
    <rPh sb="316" eb="318">
      <t>リヨウ</t>
    </rPh>
    <rPh sb="318" eb="320">
      <t>リョウキン</t>
    </rPh>
    <rPh sb="320" eb="322">
      <t>シュウニュウ</t>
    </rPh>
    <rPh sb="323" eb="325">
      <t>イチブ</t>
    </rPh>
    <rPh sb="326" eb="328">
      <t>ショウカン</t>
    </rPh>
    <rPh sb="328" eb="330">
      <t>ザイゲン</t>
    </rPh>
    <rPh sb="331" eb="332">
      <t>ア</t>
    </rPh>
    <rPh sb="334" eb="335">
      <t>トウ</t>
    </rPh>
    <rPh sb="336" eb="338">
      <t>イッパン</t>
    </rPh>
    <rPh sb="338" eb="340">
      <t>カイケイ</t>
    </rPh>
    <rPh sb="340" eb="342">
      <t>クリイレ</t>
    </rPh>
    <rPh sb="342" eb="343">
      <t>キン</t>
    </rPh>
    <rPh sb="345" eb="348">
      <t>イゾンド</t>
    </rPh>
    <rPh sb="349" eb="350">
      <t>サ</t>
    </rPh>
    <rPh sb="352" eb="354">
      <t>ケントウ</t>
    </rPh>
    <rPh sb="355" eb="356">
      <t>オコナ</t>
    </rPh>
    <rPh sb="360" eb="362">
      <t>ヒツヨウ</t>
    </rPh>
    <rPh sb="363" eb="364">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</si>
</sst>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556</c:v>
                </c:pt>
                <c:pt idx="2">
                  <c:v>3327</c:v>
                </c:pt>
                <c:pt idx="3">
                  <c:v>#N/A</c:v>
                </c:pt>
                <c:pt idx="4">
                  <c:v>991</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34319104"/>
        <c:axId val="1343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34319104"/>
        <c:axId val="134325376"/>
      </c:lineChart>
      <c:dateAx>
        <c:axId val="134319104"/>
        <c:scaling>
          <c:orientation val="minMax"/>
        </c:scaling>
        <c:delete val="1"/>
        <c:axPos val="b"/>
        <c:numFmt formatCode="ge" sourceLinked="1"/>
        <c:majorTickMark val="none"/>
        <c:minorTickMark val="none"/>
        <c:tickLblPos val="none"/>
        <c:crossAx val="134325376"/>
        <c:crosses val="autoZero"/>
        <c:auto val="1"/>
        <c:lblOffset val="100"/>
        <c:baseTimeUnit val="years"/>
      </c:dateAx>
      <c:valAx>
        <c:axId val="13432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31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35327104"/>
        <c:axId val="1354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35327104"/>
        <c:axId val="135411200"/>
      </c:lineChart>
      <c:dateAx>
        <c:axId val="135327104"/>
        <c:scaling>
          <c:orientation val="minMax"/>
        </c:scaling>
        <c:delete val="1"/>
        <c:axPos val="b"/>
        <c:numFmt formatCode="ge" sourceLinked="1"/>
        <c:majorTickMark val="none"/>
        <c:minorTickMark val="none"/>
        <c:tickLblPos val="none"/>
        <c:crossAx val="135411200"/>
        <c:crosses val="autoZero"/>
        <c:auto val="1"/>
        <c:lblOffset val="100"/>
        <c:baseTimeUnit val="years"/>
      </c:dateAx>
      <c:valAx>
        <c:axId val="13541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2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2.5100000000000001E-2</c:v>
                </c:pt>
                <c:pt idx="1">
                  <c:v>7.9000000000000008E-3</c:v>
                </c:pt>
                <c:pt idx="2">
                  <c:v>7.9000000000000008E-3</c:v>
                </c:pt>
                <c:pt idx="3">
                  <c:v>3.7000000000000002E-3</c:v>
                </c:pt>
                <c:pt idx="4">
                  <c:v>2.07E-2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35446912"/>
        <c:axId val="13544844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3.3E-3</c:v>
                </c:pt>
                <c:pt idx="1">
                  <c:v>3.0000000000000001E-3</c:v>
                </c:pt>
                <c:pt idx="2">
                  <c:v>1.9E-3</c:v>
                </c:pt>
                <c:pt idx="3">
                  <c:v>0</c:v>
                </c:pt>
                <c:pt idx="4">
                  <c:v>2.5999999999999999E-3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35337088"/>
        <c:axId val="135449984"/>
      </c:lineChart>
      <c:dateAx>
        <c:axId val="13544691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35448448"/>
        <c:crosses val="autoZero"/>
        <c:auto val="1"/>
        <c:lblOffset val="100"/>
        <c:baseTimeUnit val="years"/>
      </c:dateAx>
      <c:valAx>
        <c:axId val="1354484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5446912"/>
        <c:crosses val="autoZero"/>
        <c:crossBetween val="between"/>
      </c:valAx>
      <c:valAx>
        <c:axId val="13544998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35337088"/>
        <c:crosses val="max"/>
        <c:crossBetween val="between"/>
      </c:valAx>
      <c:dateAx>
        <c:axId val="135337088"/>
        <c:scaling>
          <c:orientation val="minMax"/>
        </c:scaling>
        <c:delete val="1"/>
        <c:axPos val="b"/>
        <c:numFmt formatCode="ge" sourceLinked="1"/>
        <c:majorTickMark val="out"/>
        <c:minorTickMark val="none"/>
        <c:tickLblPos val="nextTo"/>
        <c:crossAx val="13544998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3.5</c:v>
                </c:pt>
                <c:pt idx="1">
                  <c:v>4.9000000000000004</c:v>
                </c:pt>
                <c:pt idx="2">
                  <c:v>64.900000000000006</c:v>
                </c:pt>
                <c:pt idx="3">
                  <c:v>5.8</c:v>
                </c:pt>
                <c:pt idx="4">
                  <c:v>7.4</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34835200"/>
        <c:axId val="1348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34835200"/>
        <c:axId val="134841472"/>
      </c:lineChart>
      <c:dateAx>
        <c:axId val="134835200"/>
        <c:scaling>
          <c:orientation val="minMax"/>
        </c:scaling>
        <c:delete val="1"/>
        <c:axPos val="b"/>
        <c:numFmt formatCode="ge" sourceLinked="1"/>
        <c:majorTickMark val="none"/>
        <c:minorTickMark val="none"/>
        <c:tickLblPos val="none"/>
        <c:crossAx val="134841472"/>
        <c:crosses val="autoZero"/>
        <c:auto val="1"/>
        <c:lblOffset val="100"/>
        <c:baseTimeUnit val="years"/>
      </c:dateAx>
      <c:valAx>
        <c:axId val="13484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83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101.7</c:v>
                </c:pt>
                <c:pt idx="1">
                  <c:v>98.3</c:v>
                </c:pt>
                <c:pt idx="2">
                  <c:v>95.5</c:v>
                </c:pt>
                <c:pt idx="3">
                  <c:v>70.099999999999994</c:v>
                </c:pt>
                <c:pt idx="4">
                  <c:v>92</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34945408"/>
        <c:axId val="1349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34945408"/>
        <c:axId val="134972160"/>
      </c:lineChart>
      <c:dateAx>
        <c:axId val="134945408"/>
        <c:scaling>
          <c:orientation val="minMax"/>
        </c:scaling>
        <c:delete val="1"/>
        <c:axPos val="b"/>
        <c:numFmt formatCode="ge" sourceLinked="1"/>
        <c:majorTickMark val="none"/>
        <c:minorTickMark val="none"/>
        <c:tickLblPos val="none"/>
        <c:crossAx val="134972160"/>
        <c:crosses val="autoZero"/>
        <c:auto val="1"/>
        <c:lblOffset val="100"/>
        <c:baseTimeUnit val="years"/>
      </c:dateAx>
      <c:valAx>
        <c:axId val="13497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494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4345</c:v>
                </c:pt>
                <c:pt idx="1">
                  <c:v>-11718</c:v>
                </c:pt>
                <c:pt idx="2">
                  <c:v>-38119</c:v>
                </c:pt>
                <c:pt idx="3">
                  <c:v>-17004</c:v>
                </c:pt>
                <c:pt idx="4">
                  <c:v>-34473</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34990080"/>
        <c:axId val="1349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34990080"/>
        <c:axId val="134992256"/>
      </c:lineChart>
      <c:dateAx>
        <c:axId val="134990080"/>
        <c:scaling>
          <c:orientation val="minMax"/>
        </c:scaling>
        <c:delete val="1"/>
        <c:axPos val="b"/>
        <c:numFmt formatCode="ge" sourceLinked="1"/>
        <c:majorTickMark val="none"/>
        <c:minorTickMark val="none"/>
        <c:tickLblPos val="none"/>
        <c:crossAx val="134992256"/>
        <c:crosses val="autoZero"/>
        <c:auto val="1"/>
        <c:lblOffset val="100"/>
        <c:baseTimeUnit val="years"/>
      </c:dateAx>
      <c:valAx>
        <c:axId val="134992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4990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1.7</c:v>
                </c:pt>
                <c:pt idx="1">
                  <c:v>-3.9</c:v>
                </c:pt>
                <c:pt idx="2">
                  <c:v>-5.9</c:v>
                </c:pt>
                <c:pt idx="3">
                  <c:v>-49.5</c:v>
                </c:pt>
                <c:pt idx="4">
                  <c:v>-11.2</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35047040"/>
        <c:axId val="1350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35047040"/>
        <c:axId val="135069696"/>
      </c:lineChart>
      <c:dateAx>
        <c:axId val="135047040"/>
        <c:scaling>
          <c:orientation val="minMax"/>
        </c:scaling>
        <c:delete val="1"/>
        <c:axPos val="b"/>
        <c:numFmt formatCode="ge" sourceLinked="1"/>
        <c:majorTickMark val="none"/>
        <c:minorTickMark val="none"/>
        <c:tickLblPos val="none"/>
        <c:crossAx val="135069696"/>
        <c:crosses val="autoZero"/>
        <c:auto val="1"/>
        <c:lblOffset val="100"/>
        <c:baseTimeUnit val="years"/>
      </c:dateAx>
      <c:valAx>
        <c:axId val="13506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04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17.3</c:v>
                </c:pt>
                <c:pt idx="1">
                  <c:v>18</c:v>
                </c:pt>
                <c:pt idx="2">
                  <c:v>26.4</c:v>
                </c:pt>
                <c:pt idx="3">
                  <c:v>47.7</c:v>
                </c:pt>
                <c:pt idx="4">
                  <c:v>33.200000000000003</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35105920"/>
        <c:axId val="1351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35105920"/>
        <c:axId val="135108096"/>
      </c:lineChart>
      <c:dateAx>
        <c:axId val="135105920"/>
        <c:scaling>
          <c:orientation val="minMax"/>
        </c:scaling>
        <c:delete val="1"/>
        <c:axPos val="b"/>
        <c:numFmt formatCode="ge" sourceLinked="1"/>
        <c:majorTickMark val="none"/>
        <c:minorTickMark val="none"/>
        <c:tickLblPos val="none"/>
        <c:crossAx val="135108096"/>
        <c:crosses val="autoZero"/>
        <c:auto val="1"/>
        <c:lblOffset val="100"/>
        <c:baseTimeUnit val="years"/>
      </c:dateAx>
      <c:valAx>
        <c:axId val="13510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10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33.6</c:v>
                </c:pt>
                <c:pt idx="1">
                  <c:v>31.1</c:v>
                </c:pt>
                <c:pt idx="2">
                  <c:v>20.6</c:v>
                </c:pt>
                <c:pt idx="3">
                  <c:v>0</c:v>
                </c:pt>
                <c:pt idx="4">
                  <c:v>27.3</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35130112"/>
        <c:axId val="1352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35130112"/>
        <c:axId val="135226496"/>
      </c:lineChart>
      <c:dateAx>
        <c:axId val="135130112"/>
        <c:scaling>
          <c:orientation val="minMax"/>
        </c:scaling>
        <c:delete val="1"/>
        <c:axPos val="b"/>
        <c:numFmt formatCode="ge" sourceLinked="1"/>
        <c:majorTickMark val="none"/>
        <c:minorTickMark val="none"/>
        <c:tickLblPos val="none"/>
        <c:crossAx val="135226496"/>
        <c:crosses val="autoZero"/>
        <c:auto val="1"/>
        <c:lblOffset val="100"/>
        <c:baseTimeUnit val="years"/>
      </c:dateAx>
      <c:valAx>
        <c:axId val="135226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13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7969.3</c:v>
                </c:pt>
                <c:pt idx="4">
                  <c:v>958.7</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35260800"/>
        <c:axId val="1352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35260800"/>
        <c:axId val="135271168"/>
      </c:lineChart>
      <c:dateAx>
        <c:axId val="135260800"/>
        <c:scaling>
          <c:orientation val="minMax"/>
        </c:scaling>
        <c:delete val="1"/>
        <c:axPos val="b"/>
        <c:numFmt formatCode="ge" sourceLinked="1"/>
        <c:majorTickMark val="none"/>
        <c:minorTickMark val="none"/>
        <c:tickLblPos val="none"/>
        <c:crossAx val="135271168"/>
        <c:crosses val="autoZero"/>
        <c:auto val="1"/>
        <c:lblOffset val="100"/>
        <c:baseTimeUnit val="years"/>
      </c:dateAx>
      <c:valAx>
        <c:axId val="135271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60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35309184"/>
        <c:axId val="13531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35309184"/>
        <c:axId val="135315456"/>
      </c:lineChart>
      <c:dateAx>
        <c:axId val="135309184"/>
        <c:scaling>
          <c:orientation val="minMax"/>
        </c:scaling>
        <c:delete val="1"/>
        <c:axPos val="b"/>
        <c:numFmt formatCode="ge" sourceLinked="1"/>
        <c:majorTickMark val="none"/>
        <c:minorTickMark val="none"/>
        <c:tickLblPos val="none"/>
        <c:crossAx val="135315456"/>
        <c:crosses val="autoZero"/>
        <c:auto val="1"/>
        <c:lblOffset val="100"/>
        <c:baseTimeUnit val="years"/>
      </c:dateAx>
      <c:valAx>
        <c:axId val="13531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30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NI66" sqref="NI66:NW82"/>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3" t="str">
        <f>データ!H6&amp;"　"&amp;データ!I6</f>
        <v>山口県下松市　国民宿舎大城</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146</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7540</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23.2</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5631</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121</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100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144</v>
      </c>
      <c r="NJ15" s="119"/>
      <c r="NK15" s="119"/>
      <c r="NL15" s="119"/>
      <c r="NM15" s="119"/>
      <c r="NN15" s="119"/>
      <c r="NO15" s="119"/>
      <c r="NP15" s="119"/>
      <c r="NQ15" s="119"/>
      <c r="NR15" s="119"/>
      <c r="NS15" s="119"/>
      <c r="NT15" s="119"/>
      <c r="NU15" s="119"/>
      <c r="NV15" s="119"/>
      <c r="NW15" s="120"/>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c r="A31" s="2"/>
      <c r="B31" s="22"/>
      <c r="C31" s="5"/>
      <c r="D31" s="5"/>
      <c r="E31" s="5"/>
      <c r="F31" s="5"/>
      <c r="I31" s="125" t="s">
        <v>27</v>
      </c>
      <c r="J31" s="125"/>
      <c r="K31" s="125"/>
      <c r="L31" s="125"/>
      <c r="M31" s="125"/>
      <c r="N31" s="125"/>
      <c r="O31" s="125"/>
      <c r="P31" s="125"/>
      <c r="Q31" s="125"/>
      <c r="R31" s="126">
        <f>データ!Y7</f>
        <v>101.7</v>
      </c>
      <c r="S31" s="126"/>
      <c r="T31" s="126"/>
      <c r="U31" s="126"/>
      <c r="V31" s="126"/>
      <c r="W31" s="126"/>
      <c r="X31" s="126"/>
      <c r="Y31" s="126"/>
      <c r="Z31" s="126"/>
      <c r="AA31" s="126"/>
      <c r="AB31" s="126"/>
      <c r="AC31" s="126"/>
      <c r="AD31" s="126"/>
      <c r="AE31" s="126"/>
      <c r="AF31" s="126">
        <f>データ!Z7</f>
        <v>98.3</v>
      </c>
      <c r="AG31" s="126"/>
      <c r="AH31" s="126"/>
      <c r="AI31" s="126"/>
      <c r="AJ31" s="126"/>
      <c r="AK31" s="126"/>
      <c r="AL31" s="126"/>
      <c r="AM31" s="126"/>
      <c r="AN31" s="126"/>
      <c r="AO31" s="126"/>
      <c r="AP31" s="126"/>
      <c r="AQ31" s="126"/>
      <c r="AR31" s="126"/>
      <c r="AS31" s="126"/>
      <c r="AT31" s="126">
        <f>データ!AA7</f>
        <v>95.5</v>
      </c>
      <c r="AU31" s="126"/>
      <c r="AV31" s="126"/>
      <c r="AW31" s="126"/>
      <c r="AX31" s="126"/>
      <c r="AY31" s="126"/>
      <c r="AZ31" s="126"/>
      <c r="BA31" s="126"/>
      <c r="BB31" s="126"/>
      <c r="BC31" s="126"/>
      <c r="BD31" s="126"/>
      <c r="BE31" s="126"/>
      <c r="BF31" s="126"/>
      <c r="BG31" s="126"/>
      <c r="BH31" s="126">
        <f>データ!AB7</f>
        <v>70.099999999999994</v>
      </c>
      <c r="BI31" s="126"/>
      <c r="BJ31" s="126"/>
      <c r="BK31" s="126"/>
      <c r="BL31" s="126"/>
      <c r="BM31" s="126"/>
      <c r="BN31" s="126"/>
      <c r="BO31" s="126"/>
      <c r="BP31" s="126"/>
      <c r="BQ31" s="126"/>
      <c r="BR31" s="126"/>
      <c r="BS31" s="126"/>
      <c r="BT31" s="126"/>
      <c r="BU31" s="126"/>
      <c r="BV31" s="126">
        <f>データ!AC7</f>
        <v>92</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3.5</v>
      </c>
      <c r="DG31" s="126"/>
      <c r="DH31" s="126"/>
      <c r="DI31" s="126"/>
      <c r="DJ31" s="126"/>
      <c r="DK31" s="126"/>
      <c r="DL31" s="126"/>
      <c r="DM31" s="126"/>
      <c r="DN31" s="126"/>
      <c r="DO31" s="126"/>
      <c r="DP31" s="126"/>
      <c r="DQ31" s="126"/>
      <c r="DR31" s="126"/>
      <c r="DS31" s="126"/>
      <c r="DT31" s="126">
        <f>データ!AK7</f>
        <v>4.9000000000000004</v>
      </c>
      <c r="DU31" s="126"/>
      <c r="DV31" s="126"/>
      <c r="DW31" s="126"/>
      <c r="DX31" s="126"/>
      <c r="DY31" s="126"/>
      <c r="DZ31" s="126"/>
      <c r="EA31" s="126"/>
      <c r="EB31" s="126"/>
      <c r="EC31" s="126"/>
      <c r="ED31" s="126"/>
      <c r="EE31" s="126"/>
      <c r="EF31" s="126"/>
      <c r="EG31" s="126"/>
      <c r="EH31" s="126">
        <f>データ!AL7</f>
        <v>64.900000000000006</v>
      </c>
      <c r="EI31" s="126"/>
      <c r="EJ31" s="126"/>
      <c r="EK31" s="126"/>
      <c r="EL31" s="126"/>
      <c r="EM31" s="126"/>
      <c r="EN31" s="126"/>
      <c r="EO31" s="126"/>
      <c r="EP31" s="126"/>
      <c r="EQ31" s="126"/>
      <c r="ER31" s="126"/>
      <c r="ES31" s="126"/>
      <c r="ET31" s="126"/>
      <c r="EU31" s="126"/>
      <c r="EV31" s="126">
        <f>データ!AM7</f>
        <v>5.8</v>
      </c>
      <c r="EW31" s="126"/>
      <c r="EX31" s="126"/>
      <c r="EY31" s="126"/>
      <c r="EZ31" s="126"/>
      <c r="FA31" s="126"/>
      <c r="FB31" s="126"/>
      <c r="FC31" s="126"/>
      <c r="FD31" s="126"/>
      <c r="FE31" s="126"/>
      <c r="FF31" s="126"/>
      <c r="FG31" s="126"/>
      <c r="FH31" s="126"/>
      <c r="FI31" s="126"/>
      <c r="FJ31" s="126">
        <f>データ!AN7</f>
        <v>7.4</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556</v>
      </c>
      <c r="HI31" s="127"/>
      <c r="HJ31" s="127"/>
      <c r="HK31" s="127"/>
      <c r="HL31" s="127"/>
      <c r="HM31" s="127"/>
      <c r="HN31" s="127"/>
      <c r="HO31" s="127"/>
      <c r="HP31" s="127"/>
      <c r="HQ31" s="127"/>
      <c r="HR31" s="127"/>
      <c r="HS31" s="127"/>
      <c r="HT31" s="127"/>
      <c r="HU31" s="127"/>
      <c r="HV31" s="127">
        <f>データ!AW7</f>
        <v>3327</v>
      </c>
      <c r="HW31" s="127"/>
      <c r="HX31" s="127"/>
      <c r="HY31" s="127"/>
      <c r="HZ31" s="127"/>
      <c r="IA31" s="127"/>
      <c r="IB31" s="127"/>
      <c r="IC31" s="127"/>
      <c r="ID31" s="127"/>
      <c r="IE31" s="127"/>
      <c r="IF31" s="127"/>
      <c r="IG31" s="127"/>
      <c r="IH31" s="127"/>
      <c r="II31" s="127"/>
      <c r="IJ31" s="127" t="str">
        <f>データ!AX7</f>
        <v>-</v>
      </c>
      <c r="IK31" s="127"/>
      <c r="IL31" s="127"/>
      <c r="IM31" s="127"/>
      <c r="IN31" s="127"/>
      <c r="IO31" s="127"/>
      <c r="IP31" s="127"/>
      <c r="IQ31" s="127"/>
      <c r="IR31" s="127"/>
      <c r="IS31" s="127"/>
      <c r="IT31" s="127"/>
      <c r="IU31" s="127"/>
      <c r="IV31" s="127"/>
      <c r="IW31" s="127"/>
      <c r="IX31" s="127">
        <f>データ!AY7</f>
        <v>991</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c r="A32" s="2"/>
      <c r="B32" s="22"/>
      <c r="C32" s="5"/>
      <c r="D32" s="5"/>
      <c r="E32" s="5"/>
      <c r="F32" s="5"/>
      <c r="G32" s="5"/>
      <c r="H32" s="5"/>
      <c r="I32" s="125" t="s">
        <v>29</v>
      </c>
      <c r="J32" s="125"/>
      <c r="K32" s="125"/>
      <c r="L32" s="125"/>
      <c r="M32" s="125"/>
      <c r="N32" s="125"/>
      <c r="O32" s="125"/>
      <c r="P32" s="125"/>
      <c r="Q32" s="125"/>
      <c r="R32" s="126">
        <f>データ!AD7</f>
        <v>95</v>
      </c>
      <c r="S32" s="126"/>
      <c r="T32" s="126"/>
      <c r="U32" s="126"/>
      <c r="V32" s="126"/>
      <c r="W32" s="126"/>
      <c r="X32" s="126"/>
      <c r="Y32" s="126"/>
      <c r="Z32" s="126"/>
      <c r="AA32" s="126"/>
      <c r="AB32" s="126"/>
      <c r="AC32" s="126"/>
      <c r="AD32" s="126"/>
      <c r="AE32" s="126"/>
      <c r="AF32" s="126">
        <f>データ!AE7</f>
        <v>93.4</v>
      </c>
      <c r="AG32" s="126"/>
      <c r="AH32" s="126"/>
      <c r="AI32" s="126"/>
      <c r="AJ32" s="126"/>
      <c r="AK32" s="126"/>
      <c r="AL32" s="126"/>
      <c r="AM32" s="126"/>
      <c r="AN32" s="126"/>
      <c r="AO32" s="126"/>
      <c r="AP32" s="126"/>
      <c r="AQ32" s="126"/>
      <c r="AR32" s="126"/>
      <c r="AS32" s="126"/>
      <c r="AT32" s="126">
        <f>データ!AF7</f>
        <v>79.599999999999994</v>
      </c>
      <c r="AU32" s="126"/>
      <c r="AV32" s="126"/>
      <c r="AW32" s="126"/>
      <c r="AX32" s="126"/>
      <c r="AY32" s="126"/>
      <c r="AZ32" s="126"/>
      <c r="BA32" s="126"/>
      <c r="BB32" s="126"/>
      <c r="BC32" s="126"/>
      <c r="BD32" s="126"/>
      <c r="BE32" s="126"/>
      <c r="BF32" s="126"/>
      <c r="BG32" s="126"/>
      <c r="BH32" s="126">
        <f>データ!AG7</f>
        <v>80.8</v>
      </c>
      <c r="BI32" s="126"/>
      <c r="BJ32" s="126"/>
      <c r="BK32" s="126"/>
      <c r="BL32" s="126"/>
      <c r="BM32" s="126"/>
      <c r="BN32" s="126"/>
      <c r="BO32" s="126"/>
      <c r="BP32" s="126"/>
      <c r="BQ32" s="126"/>
      <c r="BR32" s="126"/>
      <c r="BS32" s="126"/>
      <c r="BT32" s="126"/>
      <c r="BU32" s="126"/>
      <c r="BV32" s="126">
        <f>データ!AH7</f>
        <v>80.2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32.200000000000003</v>
      </c>
      <c r="DG32" s="126"/>
      <c r="DH32" s="126"/>
      <c r="DI32" s="126"/>
      <c r="DJ32" s="126"/>
      <c r="DK32" s="126"/>
      <c r="DL32" s="126"/>
      <c r="DM32" s="126"/>
      <c r="DN32" s="126"/>
      <c r="DO32" s="126"/>
      <c r="DP32" s="126"/>
      <c r="DQ32" s="126"/>
      <c r="DR32" s="126"/>
      <c r="DS32" s="126"/>
      <c r="DT32" s="126">
        <f>データ!AP7</f>
        <v>32.700000000000003</v>
      </c>
      <c r="DU32" s="126"/>
      <c r="DV32" s="126"/>
      <c r="DW32" s="126"/>
      <c r="DX32" s="126"/>
      <c r="DY32" s="126"/>
      <c r="DZ32" s="126"/>
      <c r="EA32" s="126"/>
      <c r="EB32" s="126"/>
      <c r="EC32" s="126"/>
      <c r="ED32" s="126"/>
      <c r="EE32" s="126"/>
      <c r="EF32" s="126"/>
      <c r="EG32" s="126"/>
      <c r="EH32" s="126">
        <f>データ!AQ7</f>
        <v>28.5</v>
      </c>
      <c r="EI32" s="126"/>
      <c r="EJ32" s="126"/>
      <c r="EK32" s="126"/>
      <c r="EL32" s="126"/>
      <c r="EM32" s="126"/>
      <c r="EN32" s="126"/>
      <c r="EO32" s="126"/>
      <c r="EP32" s="126"/>
      <c r="EQ32" s="126"/>
      <c r="ER32" s="126"/>
      <c r="ES32" s="126"/>
      <c r="ET32" s="126"/>
      <c r="EU32" s="126"/>
      <c r="EV32" s="126">
        <f>データ!AR7</f>
        <v>26.4</v>
      </c>
      <c r="EW32" s="126"/>
      <c r="EX32" s="126"/>
      <c r="EY32" s="126"/>
      <c r="EZ32" s="126"/>
      <c r="FA32" s="126"/>
      <c r="FB32" s="126"/>
      <c r="FC32" s="126"/>
      <c r="FD32" s="126"/>
      <c r="FE32" s="126"/>
      <c r="FF32" s="126"/>
      <c r="FG32" s="126"/>
      <c r="FH32" s="126"/>
      <c r="FI32" s="126"/>
      <c r="FJ32" s="126">
        <f>データ!AS7</f>
        <v>24.8</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994</v>
      </c>
      <c r="GU32" s="127"/>
      <c r="GV32" s="127"/>
      <c r="GW32" s="127"/>
      <c r="GX32" s="127"/>
      <c r="GY32" s="127"/>
      <c r="GZ32" s="127"/>
      <c r="HA32" s="127"/>
      <c r="HB32" s="127"/>
      <c r="HC32" s="127"/>
      <c r="HD32" s="127"/>
      <c r="HE32" s="127"/>
      <c r="HF32" s="127"/>
      <c r="HG32" s="127"/>
      <c r="HH32" s="127">
        <f>データ!BA7</f>
        <v>769</v>
      </c>
      <c r="HI32" s="127"/>
      <c r="HJ32" s="127"/>
      <c r="HK32" s="127"/>
      <c r="HL32" s="127"/>
      <c r="HM32" s="127"/>
      <c r="HN32" s="127"/>
      <c r="HO32" s="127"/>
      <c r="HP32" s="127"/>
      <c r="HQ32" s="127"/>
      <c r="HR32" s="127"/>
      <c r="HS32" s="127"/>
      <c r="HT32" s="127"/>
      <c r="HU32" s="127"/>
      <c r="HV32" s="127">
        <f>データ!BB7</f>
        <v>671</v>
      </c>
      <c r="HW32" s="127"/>
      <c r="HX32" s="127"/>
      <c r="HY32" s="127"/>
      <c r="HZ32" s="127"/>
      <c r="IA32" s="127"/>
      <c r="IB32" s="127"/>
      <c r="IC32" s="127"/>
      <c r="ID32" s="127"/>
      <c r="IE32" s="127"/>
      <c r="IF32" s="127"/>
      <c r="IG32" s="127"/>
      <c r="IH32" s="127"/>
      <c r="II32" s="127"/>
      <c r="IJ32" s="127">
        <f>データ!BC7</f>
        <v>544</v>
      </c>
      <c r="IK32" s="127"/>
      <c r="IL32" s="127"/>
      <c r="IM32" s="127"/>
      <c r="IN32" s="127"/>
      <c r="IO32" s="127"/>
      <c r="IP32" s="127"/>
      <c r="IQ32" s="127"/>
      <c r="IR32" s="127"/>
      <c r="IS32" s="127"/>
      <c r="IT32" s="127"/>
      <c r="IU32" s="127"/>
      <c r="IV32" s="127"/>
      <c r="IW32" s="127"/>
      <c r="IX32" s="127">
        <f>データ!BD7</f>
        <v>558</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143</v>
      </c>
      <c r="NJ32" s="119"/>
      <c r="NK32" s="119"/>
      <c r="NL32" s="119"/>
      <c r="NM32" s="119"/>
      <c r="NN32" s="119"/>
      <c r="NO32" s="119"/>
      <c r="NP32" s="119"/>
      <c r="NQ32" s="119"/>
      <c r="NR32" s="119"/>
      <c r="NS32" s="119"/>
      <c r="NT32" s="119"/>
      <c r="NU32" s="119"/>
      <c r="NV32" s="119"/>
      <c r="NW32" s="120"/>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145</v>
      </c>
      <c r="NJ49" s="119"/>
      <c r="NK49" s="119"/>
      <c r="NL49" s="119"/>
      <c r="NM49" s="119"/>
      <c r="NN49" s="119"/>
      <c r="NO49" s="119"/>
      <c r="NP49" s="119"/>
      <c r="NQ49" s="119"/>
      <c r="NR49" s="119"/>
      <c r="NS49" s="119"/>
      <c r="NT49" s="119"/>
      <c r="NU49" s="119"/>
      <c r="NV49" s="119"/>
      <c r="NW49" s="120"/>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c r="A53" s="2"/>
      <c r="B53" s="22"/>
      <c r="C53" s="5"/>
      <c r="D53" s="5"/>
      <c r="E53" s="5"/>
      <c r="F53" s="5"/>
      <c r="I53" s="125" t="s">
        <v>27</v>
      </c>
      <c r="J53" s="125"/>
      <c r="K53" s="125"/>
      <c r="L53" s="125"/>
      <c r="M53" s="125"/>
      <c r="N53" s="125"/>
      <c r="O53" s="125"/>
      <c r="P53" s="125"/>
      <c r="Q53" s="125"/>
      <c r="R53" s="126">
        <f>データ!BF7</f>
        <v>33.6</v>
      </c>
      <c r="S53" s="126"/>
      <c r="T53" s="126"/>
      <c r="U53" s="126"/>
      <c r="V53" s="126"/>
      <c r="W53" s="126"/>
      <c r="X53" s="126"/>
      <c r="Y53" s="126"/>
      <c r="Z53" s="126"/>
      <c r="AA53" s="126"/>
      <c r="AB53" s="126"/>
      <c r="AC53" s="126"/>
      <c r="AD53" s="126"/>
      <c r="AE53" s="126"/>
      <c r="AF53" s="126">
        <f>データ!BG7</f>
        <v>31.1</v>
      </c>
      <c r="AG53" s="126"/>
      <c r="AH53" s="126"/>
      <c r="AI53" s="126"/>
      <c r="AJ53" s="126"/>
      <c r="AK53" s="126"/>
      <c r="AL53" s="126"/>
      <c r="AM53" s="126"/>
      <c r="AN53" s="126"/>
      <c r="AO53" s="126"/>
      <c r="AP53" s="126"/>
      <c r="AQ53" s="126"/>
      <c r="AR53" s="126"/>
      <c r="AS53" s="126"/>
      <c r="AT53" s="126">
        <f>データ!BH7</f>
        <v>20.6</v>
      </c>
      <c r="AU53" s="126"/>
      <c r="AV53" s="126"/>
      <c r="AW53" s="126"/>
      <c r="AX53" s="126"/>
      <c r="AY53" s="126"/>
      <c r="AZ53" s="126"/>
      <c r="BA53" s="126"/>
      <c r="BB53" s="126"/>
      <c r="BC53" s="126"/>
      <c r="BD53" s="126"/>
      <c r="BE53" s="126"/>
      <c r="BF53" s="126"/>
      <c r="BG53" s="126"/>
      <c r="BH53" s="126">
        <f>データ!BI7</f>
        <v>0</v>
      </c>
      <c r="BI53" s="126"/>
      <c r="BJ53" s="126"/>
      <c r="BK53" s="126"/>
      <c r="BL53" s="126"/>
      <c r="BM53" s="126"/>
      <c r="BN53" s="126"/>
      <c r="BO53" s="126"/>
      <c r="BP53" s="126"/>
      <c r="BQ53" s="126"/>
      <c r="BR53" s="126"/>
      <c r="BS53" s="126"/>
      <c r="BT53" s="126"/>
      <c r="BU53" s="126"/>
      <c r="BV53" s="126">
        <f>データ!BJ7</f>
        <v>27.3</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17.3</v>
      </c>
      <c r="DG53" s="126"/>
      <c r="DH53" s="126"/>
      <c r="DI53" s="126"/>
      <c r="DJ53" s="126"/>
      <c r="DK53" s="126"/>
      <c r="DL53" s="126"/>
      <c r="DM53" s="126"/>
      <c r="DN53" s="126"/>
      <c r="DO53" s="126"/>
      <c r="DP53" s="126"/>
      <c r="DQ53" s="126"/>
      <c r="DR53" s="126"/>
      <c r="DS53" s="126"/>
      <c r="DT53" s="126">
        <f>データ!BR7</f>
        <v>18</v>
      </c>
      <c r="DU53" s="126"/>
      <c r="DV53" s="126"/>
      <c r="DW53" s="126"/>
      <c r="DX53" s="126"/>
      <c r="DY53" s="126"/>
      <c r="DZ53" s="126"/>
      <c r="EA53" s="126"/>
      <c r="EB53" s="126"/>
      <c r="EC53" s="126"/>
      <c r="ED53" s="126"/>
      <c r="EE53" s="126"/>
      <c r="EF53" s="126"/>
      <c r="EG53" s="126"/>
      <c r="EH53" s="126">
        <f>データ!BS7</f>
        <v>26.4</v>
      </c>
      <c r="EI53" s="126"/>
      <c r="EJ53" s="126"/>
      <c r="EK53" s="126"/>
      <c r="EL53" s="126"/>
      <c r="EM53" s="126"/>
      <c r="EN53" s="126"/>
      <c r="EO53" s="126"/>
      <c r="EP53" s="126"/>
      <c r="EQ53" s="126"/>
      <c r="ER53" s="126"/>
      <c r="ES53" s="126"/>
      <c r="ET53" s="126"/>
      <c r="EU53" s="126"/>
      <c r="EV53" s="126">
        <f>データ!BT7</f>
        <v>47.7</v>
      </c>
      <c r="EW53" s="126"/>
      <c r="EX53" s="126"/>
      <c r="EY53" s="126"/>
      <c r="EZ53" s="126"/>
      <c r="FA53" s="126"/>
      <c r="FB53" s="126"/>
      <c r="FC53" s="126"/>
      <c r="FD53" s="126"/>
      <c r="FE53" s="126"/>
      <c r="FF53" s="126"/>
      <c r="FG53" s="126"/>
      <c r="FH53" s="126"/>
      <c r="FI53" s="126"/>
      <c r="FJ53" s="126">
        <f>データ!BU7</f>
        <v>33.200000000000003</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1.7</v>
      </c>
      <c r="GU53" s="126"/>
      <c r="GV53" s="126"/>
      <c r="GW53" s="126"/>
      <c r="GX53" s="126"/>
      <c r="GY53" s="126"/>
      <c r="GZ53" s="126"/>
      <c r="HA53" s="126"/>
      <c r="HB53" s="126"/>
      <c r="HC53" s="126"/>
      <c r="HD53" s="126"/>
      <c r="HE53" s="126"/>
      <c r="HF53" s="126"/>
      <c r="HG53" s="126"/>
      <c r="HH53" s="126">
        <f>データ!CC7</f>
        <v>-3.9</v>
      </c>
      <c r="HI53" s="126"/>
      <c r="HJ53" s="126"/>
      <c r="HK53" s="126"/>
      <c r="HL53" s="126"/>
      <c r="HM53" s="126"/>
      <c r="HN53" s="126"/>
      <c r="HO53" s="126"/>
      <c r="HP53" s="126"/>
      <c r="HQ53" s="126"/>
      <c r="HR53" s="126"/>
      <c r="HS53" s="126"/>
      <c r="HT53" s="126"/>
      <c r="HU53" s="126"/>
      <c r="HV53" s="126">
        <f>データ!CD7</f>
        <v>-5.9</v>
      </c>
      <c r="HW53" s="126"/>
      <c r="HX53" s="126"/>
      <c r="HY53" s="126"/>
      <c r="HZ53" s="126"/>
      <c r="IA53" s="126"/>
      <c r="IB53" s="126"/>
      <c r="IC53" s="126"/>
      <c r="ID53" s="126"/>
      <c r="IE53" s="126"/>
      <c r="IF53" s="126"/>
      <c r="IG53" s="126"/>
      <c r="IH53" s="126"/>
      <c r="II53" s="126"/>
      <c r="IJ53" s="126">
        <f>データ!CE7</f>
        <v>-49.5</v>
      </c>
      <c r="IK53" s="126"/>
      <c r="IL53" s="126"/>
      <c r="IM53" s="126"/>
      <c r="IN53" s="126"/>
      <c r="IO53" s="126"/>
      <c r="IP53" s="126"/>
      <c r="IQ53" s="126"/>
      <c r="IR53" s="126"/>
      <c r="IS53" s="126"/>
      <c r="IT53" s="126"/>
      <c r="IU53" s="126"/>
      <c r="IV53" s="126"/>
      <c r="IW53" s="126"/>
      <c r="IX53" s="126">
        <f>データ!CF7</f>
        <v>-11.2</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4345</v>
      </c>
      <c r="KI53" s="127"/>
      <c r="KJ53" s="127"/>
      <c r="KK53" s="127"/>
      <c r="KL53" s="127"/>
      <c r="KM53" s="127"/>
      <c r="KN53" s="127"/>
      <c r="KO53" s="127"/>
      <c r="KP53" s="127"/>
      <c r="KQ53" s="127"/>
      <c r="KR53" s="127"/>
      <c r="KS53" s="127"/>
      <c r="KT53" s="127"/>
      <c r="KU53" s="127"/>
      <c r="KV53" s="127">
        <f>データ!CN7</f>
        <v>-11718</v>
      </c>
      <c r="KW53" s="127"/>
      <c r="KX53" s="127"/>
      <c r="KY53" s="127"/>
      <c r="KZ53" s="127"/>
      <c r="LA53" s="127"/>
      <c r="LB53" s="127"/>
      <c r="LC53" s="127"/>
      <c r="LD53" s="127"/>
      <c r="LE53" s="127"/>
      <c r="LF53" s="127"/>
      <c r="LG53" s="127"/>
      <c r="LH53" s="127"/>
      <c r="LI53" s="127"/>
      <c r="LJ53" s="127">
        <f>データ!CO7</f>
        <v>-38119</v>
      </c>
      <c r="LK53" s="127"/>
      <c r="LL53" s="127"/>
      <c r="LM53" s="127"/>
      <c r="LN53" s="127"/>
      <c r="LO53" s="127"/>
      <c r="LP53" s="127"/>
      <c r="LQ53" s="127"/>
      <c r="LR53" s="127"/>
      <c r="LS53" s="127"/>
      <c r="LT53" s="127"/>
      <c r="LU53" s="127"/>
      <c r="LV53" s="127"/>
      <c r="LW53" s="127"/>
      <c r="LX53" s="127">
        <f>データ!CP7</f>
        <v>-17004</v>
      </c>
      <c r="LY53" s="127"/>
      <c r="LZ53" s="127"/>
      <c r="MA53" s="127"/>
      <c r="MB53" s="127"/>
      <c r="MC53" s="127"/>
      <c r="MD53" s="127"/>
      <c r="ME53" s="127"/>
      <c r="MF53" s="127"/>
      <c r="MG53" s="127"/>
      <c r="MH53" s="127"/>
      <c r="MI53" s="127"/>
      <c r="MJ53" s="127"/>
      <c r="MK53" s="127"/>
      <c r="ML53" s="127">
        <f>データ!CQ7</f>
        <v>-34473</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c r="A54" s="2"/>
      <c r="B54" s="22"/>
      <c r="C54" s="5"/>
      <c r="D54" s="5"/>
      <c r="E54" s="5"/>
      <c r="F54" s="5"/>
      <c r="G54" s="5"/>
      <c r="H54" s="5"/>
      <c r="I54" s="125" t="s">
        <v>29</v>
      </c>
      <c r="J54" s="125"/>
      <c r="K54" s="125"/>
      <c r="L54" s="125"/>
      <c r="M54" s="125"/>
      <c r="N54" s="125"/>
      <c r="O54" s="125"/>
      <c r="P54" s="125"/>
      <c r="Q54" s="125"/>
      <c r="R54" s="126">
        <f>データ!BK7</f>
        <v>31</v>
      </c>
      <c r="S54" s="126"/>
      <c r="T54" s="126"/>
      <c r="U54" s="126"/>
      <c r="V54" s="126"/>
      <c r="W54" s="126"/>
      <c r="X54" s="126"/>
      <c r="Y54" s="126"/>
      <c r="Z54" s="126"/>
      <c r="AA54" s="126"/>
      <c r="AB54" s="126"/>
      <c r="AC54" s="126"/>
      <c r="AD54" s="126"/>
      <c r="AE54" s="126"/>
      <c r="AF54" s="126">
        <f>データ!BL7</f>
        <v>31.3</v>
      </c>
      <c r="AG54" s="126"/>
      <c r="AH54" s="126"/>
      <c r="AI54" s="126"/>
      <c r="AJ54" s="126"/>
      <c r="AK54" s="126"/>
      <c r="AL54" s="126"/>
      <c r="AM54" s="126"/>
      <c r="AN54" s="126"/>
      <c r="AO54" s="126"/>
      <c r="AP54" s="126"/>
      <c r="AQ54" s="126"/>
      <c r="AR54" s="126"/>
      <c r="AS54" s="126"/>
      <c r="AT54" s="126">
        <f>データ!BM7</f>
        <v>30.4</v>
      </c>
      <c r="AU54" s="126"/>
      <c r="AV54" s="126"/>
      <c r="AW54" s="126"/>
      <c r="AX54" s="126"/>
      <c r="AY54" s="126"/>
      <c r="AZ54" s="126"/>
      <c r="BA54" s="126"/>
      <c r="BB54" s="126"/>
      <c r="BC54" s="126"/>
      <c r="BD54" s="126"/>
      <c r="BE54" s="126"/>
      <c r="BF54" s="126"/>
      <c r="BG54" s="126"/>
      <c r="BH54" s="126">
        <f>データ!BN7</f>
        <v>30.7</v>
      </c>
      <c r="BI54" s="126"/>
      <c r="BJ54" s="126"/>
      <c r="BK54" s="126"/>
      <c r="BL54" s="126"/>
      <c r="BM54" s="126"/>
      <c r="BN54" s="126"/>
      <c r="BO54" s="126"/>
      <c r="BP54" s="126"/>
      <c r="BQ54" s="126"/>
      <c r="BR54" s="126"/>
      <c r="BS54" s="126"/>
      <c r="BT54" s="126"/>
      <c r="BU54" s="126"/>
      <c r="BV54" s="126">
        <f>データ!BO7</f>
        <v>31.7</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26.7</v>
      </c>
      <c r="DG54" s="126"/>
      <c r="DH54" s="126"/>
      <c r="DI54" s="126"/>
      <c r="DJ54" s="126"/>
      <c r="DK54" s="126"/>
      <c r="DL54" s="126"/>
      <c r="DM54" s="126"/>
      <c r="DN54" s="126"/>
      <c r="DO54" s="126"/>
      <c r="DP54" s="126"/>
      <c r="DQ54" s="126"/>
      <c r="DR54" s="126"/>
      <c r="DS54" s="126"/>
      <c r="DT54" s="126">
        <f>データ!BW7</f>
        <v>25.8</v>
      </c>
      <c r="DU54" s="126"/>
      <c r="DV54" s="126"/>
      <c r="DW54" s="126"/>
      <c r="DX54" s="126"/>
      <c r="DY54" s="126"/>
      <c r="DZ54" s="126"/>
      <c r="EA54" s="126"/>
      <c r="EB54" s="126"/>
      <c r="EC54" s="126"/>
      <c r="ED54" s="126"/>
      <c r="EE54" s="126"/>
      <c r="EF54" s="126"/>
      <c r="EG54" s="126"/>
      <c r="EH54" s="126">
        <f>データ!BX7</f>
        <v>27.7</v>
      </c>
      <c r="EI54" s="126"/>
      <c r="EJ54" s="126"/>
      <c r="EK54" s="126"/>
      <c r="EL54" s="126"/>
      <c r="EM54" s="126"/>
      <c r="EN54" s="126"/>
      <c r="EO54" s="126"/>
      <c r="EP54" s="126"/>
      <c r="EQ54" s="126"/>
      <c r="ER54" s="126"/>
      <c r="ES54" s="126"/>
      <c r="ET54" s="126"/>
      <c r="EU54" s="126"/>
      <c r="EV54" s="126">
        <f>データ!BY7</f>
        <v>28.2</v>
      </c>
      <c r="EW54" s="126"/>
      <c r="EX54" s="126"/>
      <c r="EY54" s="126"/>
      <c r="EZ54" s="126"/>
      <c r="FA54" s="126"/>
      <c r="FB54" s="126"/>
      <c r="FC54" s="126"/>
      <c r="FD54" s="126"/>
      <c r="FE54" s="126"/>
      <c r="FF54" s="126"/>
      <c r="FG54" s="126"/>
      <c r="FH54" s="126"/>
      <c r="FI54" s="126"/>
      <c r="FJ54" s="126">
        <f>データ!BZ7</f>
        <v>29.8</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26.3</v>
      </c>
      <c r="GU54" s="126"/>
      <c r="GV54" s="126"/>
      <c r="GW54" s="126"/>
      <c r="GX54" s="126"/>
      <c r="GY54" s="126"/>
      <c r="GZ54" s="126"/>
      <c r="HA54" s="126"/>
      <c r="HB54" s="126"/>
      <c r="HC54" s="126"/>
      <c r="HD54" s="126"/>
      <c r="HE54" s="126"/>
      <c r="HF54" s="126"/>
      <c r="HG54" s="126"/>
      <c r="HH54" s="126">
        <f>データ!CH7</f>
        <v>26.3</v>
      </c>
      <c r="HI54" s="126"/>
      <c r="HJ54" s="126"/>
      <c r="HK54" s="126"/>
      <c r="HL54" s="126"/>
      <c r="HM54" s="126"/>
      <c r="HN54" s="126"/>
      <c r="HO54" s="126"/>
      <c r="HP54" s="126"/>
      <c r="HQ54" s="126"/>
      <c r="HR54" s="126"/>
      <c r="HS54" s="126"/>
      <c r="HT54" s="126"/>
      <c r="HU54" s="126"/>
      <c r="HV54" s="126">
        <f>データ!CI7</f>
        <v>16.3</v>
      </c>
      <c r="HW54" s="126"/>
      <c r="HX54" s="126"/>
      <c r="HY54" s="126"/>
      <c r="HZ54" s="126"/>
      <c r="IA54" s="126"/>
      <c r="IB54" s="126"/>
      <c r="IC54" s="126"/>
      <c r="ID54" s="126"/>
      <c r="IE54" s="126"/>
      <c r="IF54" s="126"/>
      <c r="IG54" s="126"/>
      <c r="IH54" s="126"/>
      <c r="II54" s="126"/>
      <c r="IJ54" s="126">
        <f>データ!CJ7</f>
        <v>17.8</v>
      </c>
      <c r="IK54" s="126"/>
      <c r="IL54" s="126"/>
      <c r="IM54" s="126"/>
      <c r="IN54" s="126"/>
      <c r="IO54" s="126"/>
      <c r="IP54" s="126"/>
      <c r="IQ54" s="126"/>
      <c r="IR54" s="126"/>
      <c r="IS54" s="126"/>
      <c r="IT54" s="126"/>
      <c r="IU54" s="126"/>
      <c r="IV54" s="126"/>
      <c r="IW54" s="126"/>
      <c r="IX54" s="126">
        <f>データ!CK7</f>
        <v>12.6</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11026</v>
      </c>
      <c r="KI54" s="134"/>
      <c r="KJ54" s="134"/>
      <c r="KK54" s="134"/>
      <c r="KL54" s="134"/>
      <c r="KM54" s="134"/>
      <c r="KN54" s="134"/>
      <c r="KO54" s="134"/>
      <c r="KP54" s="134"/>
      <c r="KQ54" s="134"/>
      <c r="KR54" s="134"/>
      <c r="KS54" s="134"/>
      <c r="KT54" s="134"/>
      <c r="KU54" s="135"/>
      <c r="KV54" s="133">
        <f>データ!CS7</f>
        <v>4277</v>
      </c>
      <c r="KW54" s="134"/>
      <c r="KX54" s="134"/>
      <c r="KY54" s="134"/>
      <c r="KZ54" s="134"/>
      <c r="LA54" s="134"/>
      <c r="LB54" s="134"/>
      <c r="LC54" s="134"/>
      <c r="LD54" s="134"/>
      <c r="LE54" s="134"/>
      <c r="LF54" s="134"/>
      <c r="LG54" s="134"/>
      <c r="LH54" s="134"/>
      <c r="LI54" s="135"/>
      <c r="LJ54" s="133">
        <f>データ!CT7</f>
        <v>1112</v>
      </c>
      <c r="LK54" s="134"/>
      <c r="LL54" s="134"/>
      <c r="LM54" s="134"/>
      <c r="LN54" s="134"/>
      <c r="LO54" s="134"/>
      <c r="LP54" s="134"/>
      <c r="LQ54" s="134"/>
      <c r="LR54" s="134"/>
      <c r="LS54" s="134"/>
      <c r="LT54" s="134"/>
      <c r="LU54" s="134"/>
      <c r="LV54" s="134"/>
      <c r="LW54" s="135"/>
      <c r="LX54" s="133">
        <f>データ!CU7</f>
        <v>7517</v>
      </c>
      <c r="LY54" s="134"/>
      <c r="LZ54" s="134"/>
      <c r="MA54" s="134"/>
      <c r="MB54" s="134"/>
      <c r="MC54" s="134"/>
      <c r="MD54" s="134"/>
      <c r="ME54" s="134"/>
      <c r="MF54" s="134"/>
      <c r="MG54" s="134"/>
      <c r="MH54" s="134"/>
      <c r="MI54" s="134"/>
      <c r="MJ54" s="134"/>
      <c r="MK54" s="135"/>
      <c r="ML54" s="133">
        <f>データ!CV7</f>
        <v>-295</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147</v>
      </c>
      <c r="NJ66" s="119"/>
      <c r="NK66" s="119"/>
      <c r="NL66" s="119"/>
      <c r="NM66" s="119"/>
      <c r="NN66" s="119"/>
      <c r="NO66" s="119"/>
      <c r="NP66" s="119"/>
      <c r="NQ66" s="119"/>
      <c r="NR66" s="119"/>
      <c r="NS66" s="119"/>
      <c r="NT66" s="119"/>
      <c r="NU66" s="119"/>
      <c r="NV66" s="119"/>
      <c r="NW66" s="120"/>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t="str">
        <f>データ!DI6</f>
        <v>-</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50000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7969.3</v>
      </c>
      <c r="LY77" s="126"/>
      <c r="LZ77" s="126"/>
      <c r="MA77" s="126"/>
      <c r="MB77" s="126"/>
      <c r="MC77" s="126"/>
      <c r="MD77" s="126"/>
      <c r="ME77" s="126"/>
      <c r="MF77" s="126"/>
      <c r="MG77" s="126"/>
      <c r="MH77" s="126"/>
      <c r="MI77" s="126"/>
      <c r="MJ77" s="126"/>
      <c r="MK77" s="126"/>
      <c r="ML77" s="126">
        <f>データ!DZ7</f>
        <v>958.7</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242.7</v>
      </c>
      <c r="KI78" s="126"/>
      <c r="KJ78" s="126"/>
      <c r="KK78" s="126"/>
      <c r="KL78" s="126"/>
      <c r="KM78" s="126"/>
      <c r="KN78" s="126"/>
      <c r="KO78" s="126"/>
      <c r="KP78" s="126"/>
      <c r="KQ78" s="126"/>
      <c r="KR78" s="126"/>
      <c r="KS78" s="126"/>
      <c r="KT78" s="126"/>
      <c r="KU78" s="126"/>
      <c r="KV78" s="126">
        <f>データ!EB7</f>
        <v>240.2</v>
      </c>
      <c r="KW78" s="126"/>
      <c r="KX78" s="126"/>
      <c r="KY78" s="126"/>
      <c r="KZ78" s="126"/>
      <c r="LA78" s="126"/>
      <c r="LB78" s="126"/>
      <c r="LC78" s="126"/>
      <c r="LD78" s="126"/>
      <c r="LE78" s="126"/>
      <c r="LF78" s="126"/>
      <c r="LG78" s="126"/>
      <c r="LH78" s="126"/>
      <c r="LI78" s="126"/>
      <c r="LJ78" s="126">
        <f>データ!EC7</f>
        <v>131.5</v>
      </c>
      <c r="LK78" s="126"/>
      <c r="LL78" s="126"/>
      <c r="LM78" s="126"/>
      <c r="LN78" s="126"/>
      <c r="LO78" s="126"/>
      <c r="LP78" s="126"/>
      <c r="LQ78" s="126"/>
      <c r="LR78" s="126"/>
      <c r="LS78" s="126"/>
      <c r="LT78" s="126"/>
      <c r="LU78" s="126"/>
      <c r="LV78" s="126"/>
      <c r="LW78" s="126"/>
      <c r="LX78" s="126">
        <f>データ!ED7</f>
        <v>441.3</v>
      </c>
      <c r="LY78" s="126"/>
      <c r="LZ78" s="126"/>
      <c r="MA78" s="126"/>
      <c r="MB78" s="126"/>
      <c r="MC78" s="126"/>
      <c r="MD78" s="126"/>
      <c r="ME78" s="126"/>
      <c r="MF78" s="126"/>
      <c r="MG78" s="126"/>
      <c r="MH78" s="126"/>
      <c r="MI78" s="126"/>
      <c r="MJ78" s="126"/>
      <c r="MK78" s="126"/>
      <c r="ML78" s="126">
        <f>データ!EE7</f>
        <v>85.7</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60</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qXQ9TWlHiRD3o/1tmWw6I2Ab1JMO/caBMpwL+z1iDO1IsL8XEKbyAuogxxJrhr4TqZ7G9LTUngDBnnFbofvMBg==" saltValue="EczNtqmoLpO/lKpTJtDx8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61</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62</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63</v>
      </c>
      <c r="B3" s="41" t="s">
        <v>64</v>
      </c>
      <c r="C3" s="41" t="s">
        <v>65</v>
      </c>
      <c r="D3" s="41" t="s">
        <v>66</v>
      </c>
      <c r="E3" s="41" t="s">
        <v>67</v>
      </c>
      <c r="F3" s="41" t="s">
        <v>68</v>
      </c>
      <c r="G3" s="41" t="s">
        <v>69</v>
      </c>
      <c r="H3" s="139" t="s">
        <v>70</v>
      </c>
      <c r="I3" s="140"/>
      <c r="J3" s="140"/>
      <c r="K3" s="140"/>
      <c r="L3" s="140"/>
      <c r="M3" s="140"/>
      <c r="N3" s="140"/>
      <c r="O3" s="140"/>
      <c r="P3" s="140"/>
      <c r="Q3" s="140"/>
      <c r="R3" s="140"/>
      <c r="S3" s="140"/>
      <c r="T3" s="140"/>
      <c r="U3" s="140"/>
      <c r="V3" s="140"/>
      <c r="W3" s="140"/>
      <c r="X3" s="140"/>
      <c r="Y3" s="42" t="s">
        <v>71</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72</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73</v>
      </c>
      <c r="EH3" s="44"/>
      <c r="EI3" s="44"/>
      <c r="EJ3" s="44"/>
      <c r="EK3" s="44"/>
      <c r="EL3" s="44"/>
      <c r="EM3" s="44"/>
      <c r="EN3" s="44"/>
      <c r="EO3" s="44"/>
      <c r="EP3" s="48"/>
    </row>
    <row r="4" spans="1:146">
      <c r="A4" s="40" t="s">
        <v>74</v>
      </c>
      <c r="B4" s="49"/>
      <c r="C4" s="49"/>
      <c r="D4" s="49"/>
      <c r="E4" s="49"/>
      <c r="F4" s="49"/>
      <c r="G4" s="49"/>
      <c r="H4" s="141"/>
      <c r="I4" s="142"/>
      <c r="J4" s="142"/>
      <c r="K4" s="142"/>
      <c r="L4" s="142"/>
      <c r="M4" s="142"/>
      <c r="N4" s="142"/>
      <c r="O4" s="142"/>
      <c r="P4" s="142"/>
      <c r="Q4" s="142"/>
      <c r="R4" s="142"/>
      <c r="S4" s="142"/>
      <c r="T4" s="142"/>
      <c r="U4" s="142"/>
      <c r="V4" s="142"/>
      <c r="W4" s="142"/>
      <c r="X4" s="142"/>
      <c r="Y4" s="143" t="s">
        <v>75</v>
      </c>
      <c r="Z4" s="144"/>
      <c r="AA4" s="144"/>
      <c r="AB4" s="144"/>
      <c r="AC4" s="144"/>
      <c r="AD4" s="144"/>
      <c r="AE4" s="144"/>
      <c r="AF4" s="144"/>
      <c r="AG4" s="144"/>
      <c r="AH4" s="144"/>
      <c r="AI4" s="145"/>
      <c r="AJ4" s="138" t="s">
        <v>76</v>
      </c>
      <c r="AK4" s="138"/>
      <c r="AL4" s="138"/>
      <c r="AM4" s="138"/>
      <c r="AN4" s="138"/>
      <c r="AO4" s="138"/>
      <c r="AP4" s="138"/>
      <c r="AQ4" s="138"/>
      <c r="AR4" s="138"/>
      <c r="AS4" s="138"/>
      <c r="AT4" s="138"/>
      <c r="AU4" s="146" t="s">
        <v>77</v>
      </c>
      <c r="AV4" s="138"/>
      <c r="AW4" s="138"/>
      <c r="AX4" s="138"/>
      <c r="AY4" s="138"/>
      <c r="AZ4" s="138"/>
      <c r="BA4" s="138"/>
      <c r="BB4" s="138"/>
      <c r="BC4" s="138"/>
      <c r="BD4" s="138"/>
      <c r="BE4" s="138"/>
      <c r="BF4" s="143" t="s">
        <v>78</v>
      </c>
      <c r="BG4" s="144"/>
      <c r="BH4" s="144"/>
      <c r="BI4" s="144"/>
      <c r="BJ4" s="144"/>
      <c r="BK4" s="144"/>
      <c r="BL4" s="144"/>
      <c r="BM4" s="144"/>
      <c r="BN4" s="144"/>
      <c r="BO4" s="144"/>
      <c r="BP4" s="145"/>
      <c r="BQ4" s="138" t="s">
        <v>79</v>
      </c>
      <c r="BR4" s="138"/>
      <c r="BS4" s="138"/>
      <c r="BT4" s="138"/>
      <c r="BU4" s="138"/>
      <c r="BV4" s="138"/>
      <c r="BW4" s="138"/>
      <c r="BX4" s="138"/>
      <c r="BY4" s="138"/>
      <c r="BZ4" s="138"/>
      <c r="CA4" s="138"/>
      <c r="CB4" s="146" t="s">
        <v>80</v>
      </c>
      <c r="CC4" s="138"/>
      <c r="CD4" s="138"/>
      <c r="CE4" s="138"/>
      <c r="CF4" s="138"/>
      <c r="CG4" s="138"/>
      <c r="CH4" s="138"/>
      <c r="CI4" s="138"/>
      <c r="CJ4" s="138"/>
      <c r="CK4" s="138"/>
      <c r="CL4" s="138"/>
      <c r="CM4" s="138" t="s">
        <v>81</v>
      </c>
      <c r="CN4" s="138"/>
      <c r="CO4" s="138"/>
      <c r="CP4" s="138"/>
      <c r="CQ4" s="138"/>
      <c r="CR4" s="138"/>
      <c r="CS4" s="138"/>
      <c r="CT4" s="138"/>
      <c r="CU4" s="138"/>
      <c r="CV4" s="138"/>
      <c r="CW4" s="138"/>
      <c r="CX4" s="143" t="s">
        <v>82</v>
      </c>
      <c r="CY4" s="144"/>
      <c r="CZ4" s="144"/>
      <c r="DA4" s="144"/>
      <c r="DB4" s="144"/>
      <c r="DC4" s="144"/>
      <c r="DD4" s="144"/>
      <c r="DE4" s="144"/>
      <c r="DF4" s="144"/>
      <c r="DG4" s="144"/>
      <c r="DH4" s="145"/>
      <c r="DI4" s="147" t="s">
        <v>83</v>
      </c>
      <c r="DJ4" s="147" t="s">
        <v>84</v>
      </c>
      <c r="DK4" s="138" t="s">
        <v>85</v>
      </c>
      <c r="DL4" s="138"/>
      <c r="DM4" s="138"/>
      <c r="DN4" s="138"/>
      <c r="DO4" s="138"/>
      <c r="DP4" s="138"/>
      <c r="DQ4" s="138"/>
      <c r="DR4" s="138"/>
      <c r="DS4" s="138"/>
      <c r="DT4" s="138"/>
      <c r="DU4" s="138"/>
      <c r="DV4" s="138" t="s">
        <v>86</v>
      </c>
      <c r="DW4" s="138"/>
      <c r="DX4" s="138"/>
      <c r="DY4" s="138"/>
      <c r="DZ4" s="138"/>
      <c r="EA4" s="138"/>
      <c r="EB4" s="138"/>
      <c r="EC4" s="138"/>
      <c r="ED4" s="138"/>
      <c r="EE4" s="138"/>
      <c r="EF4" s="138"/>
      <c r="EG4" s="50" t="s">
        <v>87</v>
      </c>
      <c r="EH4" s="50"/>
      <c r="EI4" s="51"/>
      <c r="EJ4" s="51"/>
      <c r="EK4" s="51"/>
      <c r="EL4" s="51"/>
      <c r="EM4" s="51"/>
      <c r="EN4" s="51"/>
      <c r="EO4" s="51"/>
      <c r="EP4" s="52"/>
    </row>
    <row r="5" spans="1:146">
      <c r="A5" s="40" t="s">
        <v>88</v>
      </c>
      <c r="B5" s="53"/>
      <c r="C5" s="53"/>
      <c r="D5" s="53"/>
      <c r="E5" s="53"/>
      <c r="F5" s="53"/>
      <c r="G5" s="53"/>
      <c r="H5" s="54" t="s">
        <v>89</v>
      </c>
      <c r="I5" s="54" t="s">
        <v>90</v>
      </c>
      <c r="J5" s="54" t="s">
        <v>91</v>
      </c>
      <c r="K5" s="54" t="s">
        <v>92</v>
      </c>
      <c r="L5" s="54" t="s">
        <v>93</v>
      </c>
      <c r="M5" s="54" t="s">
        <v>4</v>
      </c>
      <c r="N5" s="54" t="s">
        <v>5</v>
      </c>
      <c r="O5" s="54" t="s">
        <v>94</v>
      </c>
      <c r="P5" s="54" t="s">
        <v>95</v>
      </c>
      <c r="Q5" s="54" t="s">
        <v>96</v>
      </c>
      <c r="R5" s="54" t="s">
        <v>97</v>
      </c>
      <c r="S5" s="54" t="s">
        <v>98</v>
      </c>
      <c r="T5" s="54" t="s">
        <v>7</v>
      </c>
      <c r="U5" s="54" t="s">
        <v>99</v>
      </c>
      <c r="V5" s="54" t="s">
        <v>100</v>
      </c>
      <c r="W5" s="54" t="s">
        <v>101</v>
      </c>
      <c r="X5" s="54" t="s">
        <v>18</v>
      </c>
      <c r="Y5" s="54" t="s">
        <v>102</v>
      </c>
      <c r="Z5" s="54" t="s">
        <v>103</v>
      </c>
      <c r="AA5" s="54" t="s">
        <v>104</v>
      </c>
      <c r="AB5" s="54" t="s">
        <v>105</v>
      </c>
      <c r="AC5" s="54" t="s">
        <v>106</v>
      </c>
      <c r="AD5" s="54" t="s">
        <v>107</v>
      </c>
      <c r="AE5" s="54" t="s">
        <v>108</v>
      </c>
      <c r="AF5" s="54" t="s">
        <v>109</v>
      </c>
      <c r="AG5" s="54" t="s">
        <v>110</v>
      </c>
      <c r="AH5" s="54" t="s">
        <v>111</v>
      </c>
      <c r="AI5" s="54" t="s">
        <v>112</v>
      </c>
      <c r="AJ5" s="54" t="s">
        <v>102</v>
      </c>
      <c r="AK5" s="54" t="s">
        <v>103</v>
      </c>
      <c r="AL5" s="54" t="s">
        <v>104</v>
      </c>
      <c r="AM5" s="54" t="s">
        <v>105</v>
      </c>
      <c r="AN5" s="54" t="s">
        <v>106</v>
      </c>
      <c r="AO5" s="54" t="s">
        <v>107</v>
      </c>
      <c r="AP5" s="54" t="s">
        <v>108</v>
      </c>
      <c r="AQ5" s="54" t="s">
        <v>109</v>
      </c>
      <c r="AR5" s="54" t="s">
        <v>110</v>
      </c>
      <c r="AS5" s="54" t="s">
        <v>111</v>
      </c>
      <c r="AT5" s="54" t="s">
        <v>112</v>
      </c>
      <c r="AU5" s="54" t="s">
        <v>102</v>
      </c>
      <c r="AV5" s="54" t="s">
        <v>103</v>
      </c>
      <c r="AW5" s="54" t="s">
        <v>104</v>
      </c>
      <c r="AX5" s="54" t="s">
        <v>105</v>
      </c>
      <c r="AY5" s="54" t="s">
        <v>106</v>
      </c>
      <c r="AZ5" s="54" t="s">
        <v>107</v>
      </c>
      <c r="BA5" s="54" t="s">
        <v>108</v>
      </c>
      <c r="BB5" s="54" t="s">
        <v>109</v>
      </c>
      <c r="BC5" s="54" t="s">
        <v>110</v>
      </c>
      <c r="BD5" s="54" t="s">
        <v>111</v>
      </c>
      <c r="BE5" s="54" t="s">
        <v>112</v>
      </c>
      <c r="BF5" s="54" t="s">
        <v>102</v>
      </c>
      <c r="BG5" s="54" t="s">
        <v>103</v>
      </c>
      <c r="BH5" s="54" t="s">
        <v>104</v>
      </c>
      <c r="BI5" s="54" t="s">
        <v>105</v>
      </c>
      <c r="BJ5" s="54" t="s">
        <v>106</v>
      </c>
      <c r="BK5" s="54" t="s">
        <v>107</v>
      </c>
      <c r="BL5" s="54" t="s">
        <v>108</v>
      </c>
      <c r="BM5" s="54" t="s">
        <v>109</v>
      </c>
      <c r="BN5" s="54" t="s">
        <v>110</v>
      </c>
      <c r="BO5" s="54" t="s">
        <v>111</v>
      </c>
      <c r="BP5" s="54" t="s">
        <v>112</v>
      </c>
      <c r="BQ5" s="54" t="s">
        <v>102</v>
      </c>
      <c r="BR5" s="54" t="s">
        <v>103</v>
      </c>
      <c r="BS5" s="54" t="s">
        <v>104</v>
      </c>
      <c r="BT5" s="54" t="s">
        <v>105</v>
      </c>
      <c r="BU5" s="54" t="s">
        <v>106</v>
      </c>
      <c r="BV5" s="54" t="s">
        <v>107</v>
      </c>
      <c r="BW5" s="54" t="s">
        <v>108</v>
      </c>
      <c r="BX5" s="54" t="s">
        <v>109</v>
      </c>
      <c r="BY5" s="54" t="s">
        <v>110</v>
      </c>
      <c r="BZ5" s="54" t="s">
        <v>111</v>
      </c>
      <c r="CA5" s="54" t="s">
        <v>112</v>
      </c>
      <c r="CB5" s="54" t="s">
        <v>102</v>
      </c>
      <c r="CC5" s="54" t="s">
        <v>103</v>
      </c>
      <c r="CD5" s="54" t="s">
        <v>104</v>
      </c>
      <c r="CE5" s="54" t="s">
        <v>105</v>
      </c>
      <c r="CF5" s="54" t="s">
        <v>106</v>
      </c>
      <c r="CG5" s="54" t="s">
        <v>107</v>
      </c>
      <c r="CH5" s="54" t="s">
        <v>108</v>
      </c>
      <c r="CI5" s="54" t="s">
        <v>109</v>
      </c>
      <c r="CJ5" s="54" t="s">
        <v>110</v>
      </c>
      <c r="CK5" s="54" t="s">
        <v>111</v>
      </c>
      <c r="CL5" s="54" t="s">
        <v>112</v>
      </c>
      <c r="CM5" s="54" t="s">
        <v>102</v>
      </c>
      <c r="CN5" s="54" t="s">
        <v>103</v>
      </c>
      <c r="CO5" s="54" t="s">
        <v>104</v>
      </c>
      <c r="CP5" s="54" t="s">
        <v>105</v>
      </c>
      <c r="CQ5" s="54" t="s">
        <v>106</v>
      </c>
      <c r="CR5" s="54" t="s">
        <v>107</v>
      </c>
      <c r="CS5" s="54" t="s">
        <v>108</v>
      </c>
      <c r="CT5" s="54" t="s">
        <v>109</v>
      </c>
      <c r="CU5" s="54" t="s">
        <v>110</v>
      </c>
      <c r="CV5" s="54" t="s">
        <v>111</v>
      </c>
      <c r="CW5" s="54" t="s">
        <v>112</v>
      </c>
      <c r="CX5" s="54" t="s">
        <v>102</v>
      </c>
      <c r="CY5" s="54" t="s">
        <v>103</v>
      </c>
      <c r="CZ5" s="54" t="s">
        <v>104</v>
      </c>
      <c r="DA5" s="54" t="s">
        <v>105</v>
      </c>
      <c r="DB5" s="54" t="s">
        <v>106</v>
      </c>
      <c r="DC5" s="54" t="s">
        <v>107</v>
      </c>
      <c r="DD5" s="54" t="s">
        <v>108</v>
      </c>
      <c r="DE5" s="54" t="s">
        <v>109</v>
      </c>
      <c r="DF5" s="54" t="s">
        <v>110</v>
      </c>
      <c r="DG5" s="54" t="s">
        <v>111</v>
      </c>
      <c r="DH5" s="54" t="s">
        <v>112</v>
      </c>
      <c r="DI5" s="148"/>
      <c r="DJ5" s="148"/>
      <c r="DK5" s="54" t="s">
        <v>102</v>
      </c>
      <c r="DL5" s="54" t="s">
        <v>103</v>
      </c>
      <c r="DM5" s="54" t="s">
        <v>104</v>
      </c>
      <c r="DN5" s="54" t="s">
        <v>105</v>
      </c>
      <c r="DO5" s="54" t="s">
        <v>106</v>
      </c>
      <c r="DP5" s="54" t="s">
        <v>107</v>
      </c>
      <c r="DQ5" s="54" t="s">
        <v>108</v>
      </c>
      <c r="DR5" s="54" t="s">
        <v>109</v>
      </c>
      <c r="DS5" s="54" t="s">
        <v>110</v>
      </c>
      <c r="DT5" s="54" t="s">
        <v>111</v>
      </c>
      <c r="DU5" s="54" t="s">
        <v>46</v>
      </c>
      <c r="DV5" s="54" t="s">
        <v>102</v>
      </c>
      <c r="DW5" s="54" t="s">
        <v>103</v>
      </c>
      <c r="DX5" s="54" t="s">
        <v>104</v>
      </c>
      <c r="DY5" s="54" t="s">
        <v>105</v>
      </c>
      <c r="DZ5" s="54" t="s">
        <v>106</v>
      </c>
      <c r="EA5" s="54" t="s">
        <v>107</v>
      </c>
      <c r="EB5" s="54" t="s">
        <v>108</v>
      </c>
      <c r="EC5" s="54" t="s">
        <v>109</v>
      </c>
      <c r="ED5" s="54" t="s">
        <v>110</v>
      </c>
      <c r="EE5" s="54" t="s">
        <v>111</v>
      </c>
      <c r="EF5" s="54" t="s">
        <v>112</v>
      </c>
      <c r="EG5" s="54" t="s">
        <v>113</v>
      </c>
      <c r="EH5" s="54" t="s">
        <v>114</v>
      </c>
      <c r="EI5" s="54" t="s">
        <v>115</v>
      </c>
      <c r="EJ5" s="54" t="s">
        <v>116</v>
      </c>
      <c r="EK5" s="54" t="s">
        <v>117</v>
      </c>
      <c r="EL5" s="54" t="s">
        <v>118</v>
      </c>
      <c r="EM5" s="54" t="s">
        <v>119</v>
      </c>
      <c r="EN5" s="54" t="s">
        <v>120</v>
      </c>
      <c r="EO5" s="54" t="s">
        <v>121</v>
      </c>
      <c r="EP5" s="54" t="s">
        <v>122</v>
      </c>
    </row>
    <row r="6" spans="1:146" s="64" customFormat="1">
      <c r="A6" s="40" t="s">
        <v>123</v>
      </c>
      <c r="B6" s="55">
        <f>B8</f>
        <v>2016</v>
      </c>
      <c r="C6" s="55">
        <f t="shared" ref="C6:X6" si="2">C8</f>
        <v>352071</v>
      </c>
      <c r="D6" s="55">
        <f t="shared" si="2"/>
        <v>47</v>
      </c>
      <c r="E6" s="55">
        <f t="shared" si="2"/>
        <v>11</v>
      </c>
      <c r="F6" s="55">
        <f t="shared" si="2"/>
        <v>1</v>
      </c>
      <c r="G6" s="55">
        <f t="shared" si="2"/>
        <v>1</v>
      </c>
      <c r="H6" s="55" t="str">
        <f>SUBSTITUTE(H8,"　","")</f>
        <v>山口県下松市</v>
      </c>
      <c r="I6" s="55" t="str">
        <f t="shared" si="2"/>
        <v>国民宿舎大城</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5631</v>
      </c>
      <c r="R6" s="58">
        <f t="shared" si="2"/>
        <v>121</v>
      </c>
      <c r="S6" s="59">
        <f t="shared" si="2"/>
        <v>7540</v>
      </c>
      <c r="T6" s="60" t="str">
        <f t="shared" si="2"/>
        <v>利用料金制</v>
      </c>
      <c r="U6" s="56">
        <f t="shared" si="2"/>
        <v>23.2</v>
      </c>
      <c r="V6" s="60" t="str">
        <f t="shared" si="2"/>
        <v>有</v>
      </c>
      <c r="W6" s="61">
        <f t="shared" si="2"/>
        <v>100</v>
      </c>
      <c r="X6" s="60" t="str">
        <f t="shared" si="2"/>
        <v>有</v>
      </c>
      <c r="Y6" s="62">
        <f>IF(Y8="-",NA(),Y8)</f>
        <v>101.7</v>
      </c>
      <c r="Z6" s="62">
        <f t="shared" ref="Z6:AH6" si="3">IF(Z8="-",NA(),Z8)</f>
        <v>98.3</v>
      </c>
      <c r="AA6" s="62">
        <f t="shared" si="3"/>
        <v>95.5</v>
      </c>
      <c r="AB6" s="62">
        <f t="shared" si="3"/>
        <v>70.099999999999994</v>
      </c>
      <c r="AC6" s="62">
        <f t="shared" si="3"/>
        <v>92</v>
      </c>
      <c r="AD6" s="62">
        <f t="shared" si="3"/>
        <v>95</v>
      </c>
      <c r="AE6" s="62">
        <f t="shared" si="3"/>
        <v>93.4</v>
      </c>
      <c r="AF6" s="62">
        <f t="shared" si="3"/>
        <v>79.599999999999994</v>
      </c>
      <c r="AG6" s="62">
        <f t="shared" si="3"/>
        <v>80.8</v>
      </c>
      <c r="AH6" s="62">
        <f t="shared" si="3"/>
        <v>80.2</v>
      </c>
      <c r="AI6" s="62" t="str">
        <f>IF(AI8="-","【-】","【"&amp;SUBSTITUTE(TEXT(AI8,"#,##0.0"),"-","△")&amp;"】")</f>
        <v>【92.5】</v>
      </c>
      <c r="AJ6" s="62">
        <f>IF(AJ8="-",NA(),AJ8)</f>
        <v>3.5</v>
      </c>
      <c r="AK6" s="62">
        <f t="shared" ref="AK6:AS6" si="4">IF(AK8="-",NA(),AK8)</f>
        <v>4.9000000000000004</v>
      </c>
      <c r="AL6" s="62">
        <f t="shared" si="4"/>
        <v>64.900000000000006</v>
      </c>
      <c r="AM6" s="62">
        <f t="shared" si="4"/>
        <v>5.8</v>
      </c>
      <c r="AN6" s="62">
        <f t="shared" si="4"/>
        <v>7.4</v>
      </c>
      <c r="AO6" s="62">
        <f t="shared" si="4"/>
        <v>32.200000000000003</v>
      </c>
      <c r="AP6" s="62">
        <f t="shared" si="4"/>
        <v>32.700000000000003</v>
      </c>
      <c r="AQ6" s="62">
        <f t="shared" si="4"/>
        <v>28.5</v>
      </c>
      <c r="AR6" s="62">
        <f t="shared" si="4"/>
        <v>26.4</v>
      </c>
      <c r="AS6" s="62">
        <f t="shared" si="4"/>
        <v>24.8</v>
      </c>
      <c r="AT6" s="62" t="str">
        <f>IF(AT8="-","【-】","【"&amp;SUBSTITUTE(TEXT(AT8,"#,##0.0"),"-","△")&amp;"】")</f>
        <v>【32.4】</v>
      </c>
      <c r="AU6" s="57">
        <f>IF(AU8="-",NA(),AU8)</f>
        <v>0</v>
      </c>
      <c r="AV6" s="57">
        <f t="shared" ref="AV6:BD6" si="5">IF(AV8="-",NA(),AV8)</f>
        <v>556</v>
      </c>
      <c r="AW6" s="57">
        <f t="shared" si="5"/>
        <v>3327</v>
      </c>
      <c r="AX6" s="57" t="e">
        <f t="shared" si="5"/>
        <v>#N/A</v>
      </c>
      <c r="AY6" s="57">
        <f t="shared" si="5"/>
        <v>991</v>
      </c>
      <c r="AZ6" s="57">
        <f t="shared" si="5"/>
        <v>994</v>
      </c>
      <c r="BA6" s="57">
        <f t="shared" si="5"/>
        <v>769</v>
      </c>
      <c r="BB6" s="57">
        <f t="shared" si="5"/>
        <v>671</v>
      </c>
      <c r="BC6" s="57">
        <f t="shared" si="5"/>
        <v>544</v>
      </c>
      <c r="BD6" s="57">
        <f t="shared" si="5"/>
        <v>558</v>
      </c>
      <c r="BE6" s="57" t="str">
        <f>IF(BE8="-","【-】","【"&amp;SUBSTITUTE(TEXT(BE8,"#,##0"),"-","△")&amp;"】")</f>
        <v>【7,439】</v>
      </c>
      <c r="BF6" s="62">
        <f>IF(BF8="-",NA(),BF8)</f>
        <v>33.6</v>
      </c>
      <c r="BG6" s="62">
        <f t="shared" ref="BG6:BO6" si="6">IF(BG8="-",NA(),BG8)</f>
        <v>31.1</v>
      </c>
      <c r="BH6" s="62">
        <f t="shared" si="6"/>
        <v>20.6</v>
      </c>
      <c r="BI6" s="62">
        <f t="shared" si="6"/>
        <v>0</v>
      </c>
      <c r="BJ6" s="62">
        <f t="shared" si="6"/>
        <v>27.3</v>
      </c>
      <c r="BK6" s="62">
        <f t="shared" si="6"/>
        <v>31</v>
      </c>
      <c r="BL6" s="62">
        <f t="shared" si="6"/>
        <v>31.3</v>
      </c>
      <c r="BM6" s="62">
        <f t="shared" si="6"/>
        <v>30.4</v>
      </c>
      <c r="BN6" s="62">
        <f t="shared" si="6"/>
        <v>30.7</v>
      </c>
      <c r="BO6" s="62">
        <f t="shared" si="6"/>
        <v>31.7</v>
      </c>
      <c r="BP6" s="62" t="str">
        <f>IF(BP8="-","【-】","【"&amp;SUBSTITUTE(TEXT(BP8,"#,##0.0"),"-","△")&amp;"】")</f>
        <v>【20.7】</v>
      </c>
      <c r="BQ6" s="62">
        <f>IF(BQ8="-",NA(),BQ8)</f>
        <v>17.3</v>
      </c>
      <c r="BR6" s="62">
        <f t="shared" ref="BR6:BZ6" si="7">IF(BR8="-",NA(),BR8)</f>
        <v>18</v>
      </c>
      <c r="BS6" s="62">
        <f t="shared" si="7"/>
        <v>26.4</v>
      </c>
      <c r="BT6" s="62">
        <f t="shared" si="7"/>
        <v>47.7</v>
      </c>
      <c r="BU6" s="62">
        <f t="shared" si="7"/>
        <v>33.200000000000003</v>
      </c>
      <c r="BV6" s="62">
        <f t="shared" si="7"/>
        <v>26.7</v>
      </c>
      <c r="BW6" s="62">
        <f t="shared" si="7"/>
        <v>25.8</v>
      </c>
      <c r="BX6" s="62">
        <f t="shared" si="7"/>
        <v>27.7</v>
      </c>
      <c r="BY6" s="62">
        <f t="shared" si="7"/>
        <v>28.2</v>
      </c>
      <c r="BZ6" s="62">
        <f t="shared" si="7"/>
        <v>29.8</v>
      </c>
      <c r="CA6" s="62" t="str">
        <f>IF(CA8="-","【-】","【"&amp;SUBSTITUTE(TEXT(CA8,"#,##0.0"),"-","△")&amp;"】")</f>
        <v>【38.3】</v>
      </c>
      <c r="CB6" s="62">
        <f>IF(CB8="-",NA(),CB8)</f>
        <v>1.7</v>
      </c>
      <c r="CC6" s="62">
        <f t="shared" ref="CC6:CK6" si="8">IF(CC8="-",NA(),CC8)</f>
        <v>-3.9</v>
      </c>
      <c r="CD6" s="62">
        <f t="shared" si="8"/>
        <v>-5.9</v>
      </c>
      <c r="CE6" s="62">
        <f t="shared" si="8"/>
        <v>-49.5</v>
      </c>
      <c r="CF6" s="62">
        <f t="shared" si="8"/>
        <v>-11.2</v>
      </c>
      <c r="CG6" s="62">
        <f t="shared" si="8"/>
        <v>26.3</v>
      </c>
      <c r="CH6" s="62">
        <f t="shared" si="8"/>
        <v>26.3</v>
      </c>
      <c r="CI6" s="62">
        <f t="shared" si="8"/>
        <v>16.3</v>
      </c>
      <c r="CJ6" s="62">
        <f t="shared" si="8"/>
        <v>17.8</v>
      </c>
      <c r="CK6" s="62">
        <f t="shared" si="8"/>
        <v>12.6</v>
      </c>
      <c r="CL6" s="62" t="str">
        <f>IF(CL8="-","【-】","【"&amp;SUBSTITUTE(TEXT(CL8,"#,##0.0"),"-","△")&amp;"】")</f>
        <v>【△17.9】</v>
      </c>
      <c r="CM6" s="57">
        <f>IF(CM8="-",NA(),CM8)</f>
        <v>4345</v>
      </c>
      <c r="CN6" s="57">
        <f t="shared" ref="CN6:CV6" si="9">IF(CN8="-",NA(),CN8)</f>
        <v>-11718</v>
      </c>
      <c r="CO6" s="57">
        <f t="shared" si="9"/>
        <v>-38119</v>
      </c>
      <c r="CP6" s="57">
        <f t="shared" si="9"/>
        <v>-17004</v>
      </c>
      <c r="CQ6" s="57">
        <f t="shared" si="9"/>
        <v>-34473</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124</v>
      </c>
      <c r="DI6" s="58" t="str">
        <f t="shared" ref="DI6:DJ6" si="10">DI8</f>
        <v>-</v>
      </c>
      <c r="DJ6" s="58">
        <f t="shared" si="10"/>
        <v>50000</v>
      </c>
      <c r="DK6" s="62"/>
      <c r="DL6" s="62"/>
      <c r="DM6" s="62"/>
      <c r="DN6" s="62"/>
      <c r="DO6" s="62"/>
      <c r="DP6" s="62"/>
      <c r="DQ6" s="62"/>
      <c r="DR6" s="62"/>
      <c r="DS6" s="62"/>
      <c r="DT6" s="62"/>
      <c r="DU6" s="62" t="s">
        <v>125</v>
      </c>
      <c r="DV6" s="62">
        <f>IF(DV8="-",NA(),DV8)</f>
        <v>0</v>
      </c>
      <c r="DW6" s="62">
        <f t="shared" ref="DW6:EE6" si="11">IF(DW8="-",NA(),DW8)</f>
        <v>0</v>
      </c>
      <c r="DX6" s="62">
        <f t="shared" si="11"/>
        <v>0</v>
      </c>
      <c r="DY6" s="62">
        <f t="shared" si="11"/>
        <v>7969.3</v>
      </c>
      <c r="DZ6" s="62">
        <f t="shared" si="11"/>
        <v>958.7</v>
      </c>
      <c r="EA6" s="62">
        <f t="shared" si="11"/>
        <v>242.7</v>
      </c>
      <c r="EB6" s="62">
        <f t="shared" si="11"/>
        <v>240.2</v>
      </c>
      <c r="EC6" s="62">
        <f t="shared" si="11"/>
        <v>131.5</v>
      </c>
      <c r="ED6" s="62">
        <f t="shared" si="11"/>
        <v>441.3</v>
      </c>
      <c r="EE6" s="62">
        <f t="shared" si="11"/>
        <v>85.7</v>
      </c>
      <c r="EF6" s="62" t="str">
        <f>IF(EF8="-","【-】","【"&amp;SUBSTITUTE(TEXT(EF8,"#,##0.0"),"-","△")&amp;"】")</f>
        <v>【38.7】</v>
      </c>
      <c r="EG6" s="63">
        <f>IF(EG8="-",NA(),EG8)</f>
        <v>3.3E-3</v>
      </c>
      <c r="EH6" s="63">
        <f t="shared" ref="EH6:EP6" si="12">IF(EH8="-",NA(),EH8)</f>
        <v>3.0000000000000001E-3</v>
      </c>
      <c r="EI6" s="63">
        <f t="shared" si="12"/>
        <v>1.9E-3</v>
      </c>
      <c r="EJ6" s="63">
        <f t="shared" si="12"/>
        <v>0</v>
      </c>
      <c r="EK6" s="63">
        <f t="shared" si="12"/>
        <v>2.5999999999999999E-3</v>
      </c>
      <c r="EL6" s="63">
        <f t="shared" si="12"/>
        <v>2.5100000000000001E-2</v>
      </c>
      <c r="EM6" s="63">
        <f t="shared" si="12"/>
        <v>7.9000000000000008E-3</v>
      </c>
      <c r="EN6" s="63">
        <f t="shared" si="12"/>
        <v>7.9000000000000008E-3</v>
      </c>
      <c r="EO6" s="63">
        <f t="shared" si="12"/>
        <v>3.7000000000000002E-3</v>
      </c>
      <c r="EP6" s="63">
        <f t="shared" si="12"/>
        <v>2.07E-2</v>
      </c>
    </row>
    <row r="7" spans="1:146" s="64" customFormat="1">
      <c r="A7" s="40" t="s">
        <v>126</v>
      </c>
      <c r="B7" s="55">
        <f t="shared" ref="B7:X7" si="13">B8</f>
        <v>2016</v>
      </c>
      <c r="C7" s="55">
        <f t="shared" si="13"/>
        <v>352071</v>
      </c>
      <c r="D7" s="55">
        <f t="shared" si="13"/>
        <v>47</v>
      </c>
      <c r="E7" s="55">
        <f t="shared" si="13"/>
        <v>11</v>
      </c>
      <c r="F7" s="55">
        <f t="shared" si="13"/>
        <v>1</v>
      </c>
      <c r="G7" s="55">
        <f t="shared" si="13"/>
        <v>1</v>
      </c>
      <c r="H7" s="55" t="str">
        <f t="shared" si="13"/>
        <v>山口県　下松市</v>
      </c>
      <c r="I7" s="55" t="str">
        <f t="shared" si="13"/>
        <v>国民宿舎大城</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5631</v>
      </c>
      <c r="R7" s="58">
        <f t="shared" si="13"/>
        <v>121</v>
      </c>
      <c r="S7" s="59">
        <f t="shared" si="13"/>
        <v>7540</v>
      </c>
      <c r="T7" s="60" t="str">
        <f t="shared" si="13"/>
        <v>利用料金制</v>
      </c>
      <c r="U7" s="56">
        <f t="shared" si="13"/>
        <v>23.2</v>
      </c>
      <c r="V7" s="60" t="str">
        <f t="shared" si="13"/>
        <v>有</v>
      </c>
      <c r="W7" s="61">
        <f t="shared" si="13"/>
        <v>100</v>
      </c>
      <c r="X7" s="60" t="str">
        <f t="shared" si="13"/>
        <v>有</v>
      </c>
      <c r="Y7" s="62">
        <f>Y8</f>
        <v>101.7</v>
      </c>
      <c r="Z7" s="62">
        <f t="shared" ref="Z7:AH7" si="14">Z8</f>
        <v>98.3</v>
      </c>
      <c r="AA7" s="62">
        <f t="shared" si="14"/>
        <v>95.5</v>
      </c>
      <c r="AB7" s="62">
        <f t="shared" si="14"/>
        <v>70.099999999999994</v>
      </c>
      <c r="AC7" s="62">
        <f t="shared" si="14"/>
        <v>92</v>
      </c>
      <c r="AD7" s="62">
        <f t="shared" si="14"/>
        <v>95</v>
      </c>
      <c r="AE7" s="62">
        <f t="shared" si="14"/>
        <v>93.4</v>
      </c>
      <c r="AF7" s="62">
        <f t="shared" si="14"/>
        <v>79.599999999999994</v>
      </c>
      <c r="AG7" s="62">
        <f t="shared" si="14"/>
        <v>80.8</v>
      </c>
      <c r="AH7" s="62">
        <f t="shared" si="14"/>
        <v>80.2</v>
      </c>
      <c r="AI7" s="62"/>
      <c r="AJ7" s="62">
        <f>AJ8</f>
        <v>3.5</v>
      </c>
      <c r="AK7" s="62">
        <f t="shared" ref="AK7:AS7" si="15">AK8</f>
        <v>4.9000000000000004</v>
      </c>
      <c r="AL7" s="62">
        <f t="shared" si="15"/>
        <v>64.900000000000006</v>
      </c>
      <c r="AM7" s="62">
        <f t="shared" si="15"/>
        <v>5.8</v>
      </c>
      <c r="AN7" s="62">
        <f t="shared" si="15"/>
        <v>7.4</v>
      </c>
      <c r="AO7" s="62">
        <f t="shared" si="15"/>
        <v>32.200000000000003</v>
      </c>
      <c r="AP7" s="62">
        <f t="shared" si="15"/>
        <v>32.700000000000003</v>
      </c>
      <c r="AQ7" s="62">
        <f t="shared" si="15"/>
        <v>28.5</v>
      </c>
      <c r="AR7" s="62">
        <f t="shared" si="15"/>
        <v>26.4</v>
      </c>
      <c r="AS7" s="62">
        <f t="shared" si="15"/>
        <v>24.8</v>
      </c>
      <c r="AT7" s="62"/>
      <c r="AU7" s="57">
        <f>AU8</f>
        <v>0</v>
      </c>
      <c r="AV7" s="57">
        <f t="shared" ref="AV7:BD7" si="16">AV8</f>
        <v>556</v>
      </c>
      <c r="AW7" s="57">
        <f t="shared" si="16"/>
        <v>3327</v>
      </c>
      <c r="AX7" s="57" t="str">
        <f t="shared" si="16"/>
        <v>-</v>
      </c>
      <c r="AY7" s="57">
        <f t="shared" si="16"/>
        <v>991</v>
      </c>
      <c r="AZ7" s="57">
        <f t="shared" si="16"/>
        <v>994</v>
      </c>
      <c r="BA7" s="57">
        <f t="shared" si="16"/>
        <v>769</v>
      </c>
      <c r="BB7" s="57">
        <f t="shared" si="16"/>
        <v>671</v>
      </c>
      <c r="BC7" s="57">
        <f t="shared" si="16"/>
        <v>544</v>
      </c>
      <c r="BD7" s="57">
        <f t="shared" si="16"/>
        <v>558</v>
      </c>
      <c r="BE7" s="57"/>
      <c r="BF7" s="62">
        <f>BF8</f>
        <v>33.6</v>
      </c>
      <c r="BG7" s="62">
        <f t="shared" ref="BG7:BO7" si="17">BG8</f>
        <v>31.1</v>
      </c>
      <c r="BH7" s="62">
        <f t="shared" si="17"/>
        <v>20.6</v>
      </c>
      <c r="BI7" s="62">
        <f t="shared" si="17"/>
        <v>0</v>
      </c>
      <c r="BJ7" s="62">
        <f t="shared" si="17"/>
        <v>27.3</v>
      </c>
      <c r="BK7" s="62">
        <f t="shared" si="17"/>
        <v>31</v>
      </c>
      <c r="BL7" s="62">
        <f t="shared" si="17"/>
        <v>31.3</v>
      </c>
      <c r="BM7" s="62">
        <f t="shared" si="17"/>
        <v>30.4</v>
      </c>
      <c r="BN7" s="62">
        <f t="shared" si="17"/>
        <v>30.7</v>
      </c>
      <c r="BO7" s="62">
        <f t="shared" si="17"/>
        <v>31.7</v>
      </c>
      <c r="BP7" s="62"/>
      <c r="BQ7" s="62">
        <f>BQ8</f>
        <v>17.3</v>
      </c>
      <c r="BR7" s="62">
        <f t="shared" ref="BR7:BZ7" si="18">BR8</f>
        <v>18</v>
      </c>
      <c r="BS7" s="62">
        <f t="shared" si="18"/>
        <v>26.4</v>
      </c>
      <c r="BT7" s="62">
        <f t="shared" si="18"/>
        <v>47.7</v>
      </c>
      <c r="BU7" s="62">
        <f t="shared" si="18"/>
        <v>33.200000000000003</v>
      </c>
      <c r="BV7" s="62">
        <f t="shared" si="18"/>
        <v>26.7</v>
      </c>
      <c r="BW7" s="62">
        <f t="shared" si="18"/>
        <v>25.8</v>
      </c>
      <c r="BX7" s="62">
        <f t="shared" si="18"/>
        <v>27.7</v>
      </c>
      <c r="BY7" s="62">
        <f t="shared" si="18"/>
        <v>28.2</v>
      </c>
      <c r="BZ7" s="62">
        <f t="shared" si="18"/>
        <v>29.8</v>
      </c>
      <c r="CA7" s="62"/>
      <c r="CB7" s="62">
        <f>CB8</f>
        <v>1.7</v>
      </c>
      <c r="CC7" s="62">
        <f t="shared" ref="CC7:CK7" si="19">CC8</f>
        <v>-3.9</v>
      </c>
      <c r="CD7" s="62">
        <f t="shared" si="19"/>
        <v>-5.9</v>
      </c>
      <c r="CE7" s="62">
        <f t="shared" si="19"/>
        <v>-49.5</v>
      </c>
      <c r="CF7" s="62">
        <f t="shared" si="19"/>
        <v>-11.2</v>
      </c>
      <c r="CG7" s="62">
        <f t="shared" si="19"/>
        <v>26.3</v>
      </c>
      <c r="CH7" s="62">
        <f t="shared" si="19"/>
        <v>26.3</v>
      </c>
      <c r="CI7" s="62">
        <f t="shared" si="19"/>
        <v>16.3</v>
      </c>
      <c r="CJ7" s="62">
        <f t="shared" si="19"/>
        <v>17.8</v>
      </c>
      <c r="CK7" s="62">
        <f t="shared" si="19"/>
        <v>12.6</v>
      </c>
      <c r="CL7" s="62"/>
      <c r="CM7" s="57">
        <f>CM8</f>
        <v>4345</v>
      </c>
      <c r="CN7" s="57">
        <f t="shared" ref="CN7:CV7" si="20">CN8</f>
        <v>-11718</v>
      </c>
      <c r="CO7" s="57">
        <f t="shared" si="20"/>
        <v>-38119</v>
      </c>
      <c r="CP7" s="57">
        <f t="shared" si="20"/>
        <v>-17004</v>
      </c>
      <c r="CQ7" s="57">
        <f t="shared" si="20"/>
        <v>-34473</v>
      </c>
      <c r="CR7" s="57">
        <f t="shared" si="20"/>
        <v>11026</v>
      </c>
      <c r="CS7" s="57">
        <f t="shared" si="20"/>
        <v>4277</v>
      </c>
      <c r="CT7" s="57">
        <f t="shared" si="20"/>
        <v>1112</v>
      </c>
      <c r="CU7" s="57">
        <f t="shared" si="20"/>
        <v>7517</v>
      </c>
      <c r="CV7" s="57">
        <f t="shared" si="20"/>
        <v>-295</v>
      </c>
      <c r="CW7" s="57"/>
      <c r="CX7" s="62" t="s">
        <v>127</v>
      </c>
      <c r="CY7" s="62" t="s">
        <v>127</v>
      </c>
      <c r="CZ7" s="62" t="s">
        <v>127</v>
      </c>
      <c r="DA7" s="62" t="s">
        <v>127</v>
      </c>
      <c r="DB7" s="62" t="s">
        <v>127</v>
      </c>
      <c r="DC7" s="62" t="s">
        <v>127</v>
      </c>
      <c r="DD7" s="62" t="s">
        <v>127</v>
      </c>
      <c r="DE7" s="62" t="s">
        <v>127</v>
      </c>
      <c r="DF7" s="62" t="s">
        <v>127</v>
      </c>
      <c r="DG7" s="62" t="s">
        <v>125</v>
      </c>
      <c r="DH7" s="62"/>
      <c r="DI7" s="58" t="str">
        <f>DI8</f>
        <v>-</v>
      </c>
      <c r="DJ7" s="58">
        <f>DJ8</f>
        <v>50000</v>
      </c>
      <c r="DK7" s="62" t="s">
        <v>127</v>
      </c>
      <c r="DL7" s="62" t="s">
        <v>127</v>
      </c>
      <c r="DM7" s="62" t="s">
        <v>127</v>
      </c>
      <c r="DN7" s="62" t="s">
        <v>127</v>
      </c>
      <c r="DO7" s="62" t="s">
        <v>127</v>
      </c>
      <c r="DP7" s="62" t="s">
        <v>127</v>
      </c>
      <c r="DQ7" s="62" t="s">
        <v>127</v>
      </c>
      <c r="DR7" s="62" t="s">
        <v>127</v>
      </c>
      <c r="DS7" s="62" t="s">
        <v>127</v>
      </c>
      <c r="DT7" s="62" t="s">
        <v>125</v>
      </c>
      <c r="DU7" s="62"/>
      <c r="DV7" s="62">
        <f>DV8</f>
        <v>0</v>
      </c>
      <c r="DW7" s="62">
        <f t="shared" ref="DW7:EE7" si="21">DW8</f>
        <v>0</v>
      </c>
      <c r="DX7" s="62">
        <f t="shared" si="21"/>
        <v>0</v>
      </c>
      <c r="DY7" s="62">
        <f t="shared" si="21"/>
        <v>7969.3</v>
      </c>
      <c r="DZ7" s="62">
        <f t="shared" si="21"/>
        <v>958.7</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c r="A8" s="40"/>
      <c r="B8" s="65">
        <v>2016</v>
      </c>
      <c r="C8" s="65">
        <v>352071</v>
      </c>
      <c r="D8" s="65">
        <v>47</v>
      </c>
      <c r="E8" s="65">
        <v>11</v>
      </c>
      <c r="F8" s="65">
        <v>1</v>
      </c>
      <c r="G8" s="65">
        <v>1</v>
      </c>
      <c r="H8" s="65" t="s">
        <v>128</v>
      </c>
      <c r="I8" s="65" t="s">
        <v>129</v>
      </c>
      <c r="J8" s="65" t="s">
        <v>130</v>
      </c>
      <c r="K8" s="65" t="s">
        <v>131</v>
      </c>
      <c r="L8" s="65" t="s">
        <v>132</v>
      </c>
      <c r="M8" s="65" t="s">
        <v>133</v>
      </c>
      <c r="N8" s="65"/>
      <c r="O8" s="66" t="s">
        <v>134</v>
      </c>
      <c r="P8" s="66" t="s">
        <v>134</v>
      </c>
      <c r="Q8" s="67">
        <v>5631</v>
      </c>
      <c r="R8" s="67">
        <v>121</v>
      </c>
      <c r="S8" s="68">
        <v>7540</v>
      </c>
      <c r="T8" s="69" t="s">
        <v>135</v>
      </c>
      <c r="U8" s="66">
        <v>23.2</v>
      </c>
      <c r="V8" s="69" t="s">
        <v>136</v>
      </c>
      <c r="W8" s="70">
        <v>100</v>
      </c>
      <c r="X8" s="69" t="s">
        <v>136</v>
      </c>
      <c r="Y8" s="71">
        <v>101.7</v>
      </c>
      <c r="Z8" s="71">
        <v>98.3</v>
      </c>
      <c r="AA8" s="71">
        <v>95.5</v>
      </c>
      <c r="AB8" s="71">
        <v>70.099999999999994</v>
      </c>
      <c r="AC8" s="71">
        <v>92</v>
      </c>
      <c r="AD8" s="71">
        <v>95</v>
      </c>
      <c r="AE8" s="71">
        <v>93.4</v>
      </c>
      <c r="AF8" s="71">
        <v>79.599999999999994</v>
      </c>
      <c r="AG8" s="71">
        <v>80.8</v>
      </c>
      <c r="AH8" s="71">
        <v>80.2</v>
      </c>
      <c r="AI8" s="71">
        <v>92.5</v>
      </c>
      <c r="AJ8" s="71">
        <v>3.5</v>
      </c>
      <c r="AK8" s="71">
        <v>4.9000000000000004</v>
      </c>
      <c r="AL8" s="71">
        <v>64.900000000000006</v>
      </c>
      <c r="AM8" s="71">
        <v>5.8</v>
      </c>
      <c r="AN8" s="71">
        <v>7.4</v>
      </c>
      <c r="AO8" s="71">
        <v>32.200000000000003</v>
      </c>
      <c r="AP8" s="71">
        <v>32.700000000000003</v>
      </c>
      <c r="AQ8" s="71">
        <v>28.5</v>
      </c>
      <c r="AR8" s="71">
        <v>26.4</v>
      </c>
      <c r="AS8" s="71">
        <v>24.8</v>
      </c>
      <c r="AT8" s="71">
        <v>32.4</v>
      </c>
      <c r="AU8" s="72">
        <v>0</v>
      </c>
      <c r="AV8" s="72">
        <v>556</v>
      </c>
      <c r="AW8" s="72">
        <v>3327</v>
      </c>
      <c r="AX8" s="72" t="s">
        <v>137</v>
      </c>
      <c r="AY8" s="72">
        <v>991</v>
      </c>
      <c r="AZ8" s="72">
        <v>994</v>
      </c>
      <c r="BA8" s="72">
        <v>769</v>
      </c>
      <c r="BB8" s="72">
        <v>671</v>
      </c>
      <c r="BC8" s="72">
        <v>544</v>
      </c>
      <c r="BD8" s="72">
        <v>558</v>
      </c>
      <c r="BE8" s="72">
        <v>7439</v>
      </c>
      <c r="BF8" s="71">
        <v>33.6</v>
      </c>
      <c r="BG8" s="71">
        <v>31.1</v>
      </c>
      <c r="BH8" s="71">
        <v>20.6</v>
      </c>
      <c r="BI8" s="71">
        <v>0</v>
      </c>
      <c r="BJ8" s="71">
        <v>27.3</v>
      </c>
      <c r="BK8" s="71">
        <v>31</v>
      </c>
      <c r="BL8" s="71">
        <v>31.3</v>
      </c>
      <c r="BM8" s="71">
        <v>30.4</v>
      </c>
      <c r="BN8" s="71">
        <v>30.7</v>
      </c>
      <c r="BO8" s="71">
        <v>31.7</v>
      </c>
      <c r="BP8" s="71">
        <v>20.7</v>
      </c>
      <c r="BQ8" s="71">
        <v>17.3</v>
      </c>
      <c r="BR8" s="71">
        <v>18</v>
      </c>
      <c r="BS8" s="71">
        <v>26.4</v>
      </c>
      <c r="BT8" s="71">
        <v>47.7</v>
      </c>
      <c r="BU8" s="71">
        <v>33.200000000000003</v>
      </c>
      <c r="BV8" s="71">
        <v>26.7</v>
      </c>
      <c r="BW8" s="71">
        <v>25.8</v>
      </c>
      <c r="BX8" s="71">
        <v>27.7</v>
      </c>
      <c r="BY8" s="71">
        <v>28.2</v>
      </c>
      <c r="BZ8" s="71">
        <v>29.8</v>
      </c>
      <c r="CA8" s="71">
        <v>38.299999999999997</v>
      </c>
      <c r="CB8" s="71">
        <v>1.7</v>
      </c>
      <c r="CC8" s="71">
        <v>-3.9</v>
      </c>
      <c r="CD8" s="71">
        <v>-5.9</v>
      </c>
      <c r="CE8" s="73">
        <v>-49.5</v>
      </c>
      <c r="CF8" s="73">
        <v>-11.2</v>
      </c>
      <c r="CG8" s="71">
        <v>26.3</v>
      </c>
      <c r="CH8" s="71">
        <v>26.3</v>
      </c>
      <c r="CI8" s="71">
        <v>16.3</v>
      </c>
      <c r="CJ8" s="71">
        <v>17.8</v>
      </c>
      <c r="CK8" s="71">
        <v>12.6</v>
      </c>
      <c r="CL8" s="71">
        <v>-17.899999999999999</v>
      </c>
      <c r="CM8" s="72">
        <v>4345</v>
      </c>
      <c r="CN8" s="72">
        <v>-11718</v>
      </c>
      <c r="CO8" s="72">
        <v>-38119</v>
      </c>
      <c r="CP8" s="72">
        <v>-17004</v>
      </c>
      <c r="CQ8" s="72">
        <v>-34473</v>
      </c>
      <c r="CR8" s="72">
        <v>11026</v>
      </c>
      <c r="CS8" s="72">
        <v>4277</v>
      </c>
      <c r="CT8" s="72">
        <v>1112</v>
      </c>
      <c r="CU8" s="72">
        <v>7517</v>
      </c>
      <c r="CV8" s="72">
        <v>-295</v>
      </c>
      <c r="CW8" s="72">
        <v>-8789</v>
      </c>
      <c r="CX8" s="71" t="s">
        <v>137</v>
      </c>
      <c r="CY8" s="71" t="s">
        <v>137</v>
      </c>
      <c r="CZ8" s="71" t="s">
        <v>137</v>
      </c>
      <c r="DA8" s="71" t="s">
        <v>137</v>
      </c>
      <c r="DB8" s="71" t="s">
        <v>137</v>
      </c>
      <c r="DC8" s="71" t="s">
        <v>137</v>
      </c>
      <c r="DD8" s="71" t="s">
        <v>137</v>
      </c>
      <c r="DE8" s="71" t="s">
        <v>137</v>
      </c>
      <c r="DF8" s="71" t="s">
        <v>137</v>
      </c>
      <c r="DG8" s="71" t="s">
        <v>137</v>
      </c>
      <c r="DH8" s="71" t="s">
        <v>137</v>
      </c>
      <c r="DI8" s="67" t="s">
        <v>137</v>
      </c>
      <c r="DJ8" s="67">
        <v>50000</v>
      </c>
      <c r="DK8" s="71" t="s">
        <v>137</v>
      </c>
      <c r="DL8" s="71" t="s">
        <v>137</v>
      </c>
      <c r="DM8" s="71" t="s">
        <v>137</v>
      </c>
      <c r="DN8" s="71" t="s">
        <v>137</v>
      </c>
      <c r="DO8" s="71" t="s">
        <v>137</v>
      </c>
      <c r="DP8" s="71" t="s">
        <v>137</v>
      </c>
      <c r="DQ8" s="71" t="s">
        <v>137</v>
      </c>
      <c r="DR8" s="71" t="s">
        <v>137</v>
      </c>
      <c r="DS8" s="71" t="s">
        <v>137</v>
      </c>
      <c r="DT8" s="71" t="s">
        <v>137</v>
      </c>
      <c r="DU8" s="71" t="s">
        <v>137</v>
      </c>
      <c r="DV8" s="71">
        <v>0</v>
      </c>
      <c r="DW8" s="71">
        <v>0</v>
      </c>
      <c r="DX8" s="71">
        <v>0</v>
      </c>
      <c r="DY8" s="71">
        <v>7969.3</v>
      </c>
      <c r="DZ8" s="71">
        <v>958.7</v>
      </c>
      <c r="EA8" s="71">
        <v>242.7</v>
      </c>
      <c r="EB8" s="71">
        <v>240.2</v>
      </c>
      <c r="EC8" s="71">
        <v>131.5</v>
      </c>
      <c r="ED8" s="71">
        <v>441.3</v>
      </c>
      <c r="EE8" s="71">
        <v>85.7</v>
      </c>
      <c r="EF8" s="71">
        <v>38.700000000000003</v>
      </c>
      <c r="EG8" s="74">
        <v>3.3E-3</v>
      </c>
      <c r="EH8" s="75">
        <v>3.0000000000000001E-3</v>
      </c>
      <c r="EI8" s="75">
        <v>1.9E-3</v>
      </c>
      <c r="EJ8" s="75">
        <v>0</v>
      </c>
      <c r="EK8" s="75">
        <v>2.5999999999999999E-3</v>
      </c>
      <c r="EL8" s="75">
        <v>2.5100000000000001E-2</v>
      </c>
      <c r="EM8" s="75">
        <v>7.9000000000000008E-3</v>
      </c>
      <c r="EN8" s="75">
        <v>7.9000000000000008E-3</v>
      </c>
      <c r="EO8" s="75">
        <v>3.7000000000000002E-3</v>
      </c>
      <c r="EP8" s="75">
        <v>2.07E-2</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138</v>
      </c>
      <c r="C10" s="80" t="s">
        <v>139</v>
      </c>
      <c r="D10" s="80" t="s">
        <v>140</v>
      </c>
      <c r="E10" s="80" t="s">
        <v>141</v>
      </c>
      <c r="F10" s="80" t="s">
        <v>142</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64</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今田 裕之</cp:lastModifiedBy>
  <cp:lastPrinted>2018-03-09T01:37:42Z</cp:lastPrinted>
  <dcterms:created xsi:type="dcterms:W3CDTF">2018-02-09T01:43:04Z</dcterms:created>
  <dcterms:modified xsi:type="dcterms:W3CDTF">2018-04-16T05:06:17Z</dcterms:modified>
  <cp:category/>
</cp:coreProperties>
</file>