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431\Desktop\"/>
    </mc:Choice>
  </mc:AlternateContent>
  <bookViews>
    <workbookView xWindow="0" yWindow="0" windowWidth="20490" windowHeight="7560"/>
  </bookViews>
  <sheets>
    <sheet name="貸借対照表" sheetId="1" r:id="rId1"/>
    <sheet name="行政コスト計算書" sheetId="2" r:id="rId2"/>
    <sheet name="純資産変動計算書" sheetId="3" r:id="rId3"/>
    <sheet name="資金収支計算書" sheetId="4" r:id="rId4"/>
    <sheet name="全体貸借対照表" sheetId="5" r:id="rId5"/>
    <sheet name="全体行政コスト計算書" sheetId="6" r:id="rId6"/>
    <sheet name="全体純資産変動計算書" sheetId="7" r:id="rId7"/>
    <sheet name="全体資金収支計算書" sheetId="8" r:id="rId8"/>
    <sheet name="連結貸借対照表" sheetId="9" r:id="rId9"/>
    <sheet name="連結行政コスト計算書" sheetId="10" r:id="rId10"/>
    <sheet name="連結純資産変動計算書" sheetId="11" r:id="rId11"/>
    <sheet name="連結資金収支計算書" sheetId="12" r:id="rId12"/>
  </sheets>
  <externalReferences>
    <externalReference r:id="rId13"/>
    <externalReference r:id="rId14"/>
    <externalReference r:id="rId15"/>
    <externalReference r:id="rId16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5">全体行政コスト計算書!$B$1:$P$50</definedName>
    <definedName name="_xlnm.Print_Area" localSheetId="7">全体資金収支計算書!$B$1:$O$69</definedName>
    <definedName name="_xlnm.Print_Area" localSheetId="6">全体純資産変動計算書!$B$1:$Q$32</definedName>
    <definedName name="_xlnm.Print_Area" localSheetId="4">全体貸借対照表!$C$1:$AB$72</definedName>
    <definedName name="_xlnm.Print_Area" localSheetId="0">貸借対照表!$C$1:$AB$71</definedName>
    <definedName name="_xlnm.Print_Area" localSheetId="9">連結行政コスト計算書!$B$1:$P$49</definedName>
    <definedName name="_xlnm.Print_Area" localSheetId="11">連結資金収支計算書!$B$1:$O$69</definedName>
    <definedName name="_xlnm.Print_Area" localSheetId="10">連結純資産変動計算書!$B$1:$S$34</definedName>
    <definedName name="_xlnm.Print_Area" localSheetId="8">連結貸借対照表!$C$1:$AB$71</definedName>
    <definedName name="カテゴリ一覧">[2]カテゴリ!$M$6:$M$16</definedName>
    <definedName name="フォーム共通定義_「画面ＩＤ」入力セルの位置_行" localSheetId="2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0">#REF!</definedName>
    <definedName name="フォーム共通定義_「画面ＩＤ」入力セルの位置_行" localSheetId="10">#REF!</definedName>
    <definedName name="フォーム共通定義_「画面ＩＤ」入力セルの位置_行" localSheetId="8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0">#REF!</definedName>
    <definedName name="フォーム共通定義_「画面ＩＤ」入力セルの位置_列" localSheetId="10">#REF!</definedName>
    <definedName name="フォーム共通定義_「画面ＩＤ」入力セルの位置_列" localSheetId="8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0">#REF!</definedName>
    <definedName name="画面イベント定義_「画面ＩＤ」入力セルの位置_行" localSheetId="10">#REF!</definedName>
    <definedName name="画面イベント定義_「画面ＩＤ」入力セルの位置_行" localSheetId="8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0">#REF!</definedName>
    <definedName name="画面イベント定義_「画面ＩＤ」入力セルの位置_列" localSheetId="10">#REF!</definedName>
    <definedName name="画面イベント定義_「画面ＩＤ」入力セルの位置_列" localSheetId="8">#REF!</definedName>
    <definedName name="画面イベント定義_「画面ＩＤ」入力セルの位置_列">#REF!</definedName>
    <definedName name="論理データ型一覧">[2]論理データ型!$A$3:$A$41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2" l="1"/>
  <c r="Q55" i="12"/>
  <c r="Q52" i="12"/>
  <c r="Q58" i="12" s="1"/>
  <c r="Q44" i="12"/>
  <c r="Q38" i="12"/>
  <c r="Q50" i="12" s="1"/>
  <c r="Q32" i="12"/>
  <c r="Q27" i="12"/>
  <c r="Q22" i="12"/>
  <c r="Q17" i="12"/>
  <c r="Q16" i="12" s="1"/>
  <c r="Q36" i="12" s="1"/>
  <c r="Q59" i="12" s="1"/>
  <c r="Q62" i="12" s="1"/>
  <c r="Q67" i="12" s="1"/>
  <c r="U30" i="11"/>
  <c r="U29" i="11"/>
  <c r="U28" i="11"/>
  <c r="U27" i="11"/>
  <c r="U26" i="11"/>
  <c r="W21" i="11"/>
  <c r="V21" i="11"/>
  <c r="V31" i="11" s="1"/>
  <c r="U19" i="11"/>
  <c r="U18" i="11"/>
  <c r="X17" i="11"/>
  <c r="X20" i="11" s="1"/>
  <c r="X31" i="11" s="1"/>
  <c r="X32" i="11" s="1"/>
  <c r="U32" i="11" s="1"/>
  <c r="W17" i="11"/>
  <c r="W20" i="11" s="1"/>
  <c r="U16" i="11"/>
  <c r="U15" i="11"/>
  <c r="R44" i="10"/>
  <c r="R39" i="10"/>
  <c r="R35" i="10"/>
  <c r="R30" i="10"/>
  <c r="R26" i="10"/>
  <c r="R21" i="10"/>
  <c r="R16" i="10"/>
  <c r="R15" i="10" s="1"/>
  <c r="R14" i="10" s="1"/>
  <c r="R38" i="10" s="1"/>
  <c r="R47" i="10" s="1"/>
  <c r="AE68" i="9"/>
  <c r="AD62" i="9"/>
  <c r="AD58" i="9" s="1"/>
  <c r="AD53" i="9"/>
  <c r="AD47" i="9"/>
  <c r="AD46" i="9"/>
  <c r="AD43" i="9"/>
  <c r="AD32" i="9"/>
  <c r="AE20" i="9"/>
  <c r="AD16" i="9"/>
  <c r="AD15" i="9"/>
  <c r="AD14" i="9" s="1"/>
  <c r="AD69" i="9" s="1"/>
  <c r="AE14" i="9"/>
  <c r="AE29" i="9" s="1"/>
  <c r="AE69" i="9" s="1"/>
  <c r="W31" i="11" l="1"/>
  <c r="U20" i="11"/>
  <c r="U31" i="11"/>
  <c r="U17" i="11"/>
  <c r="Q66" i="8" l="1"/>
  <c r="Q58" i="8"/>
  <c r="Q55" i="8"/>
  <c r="Q52" i="8"/>
  <c r="Q50" i="8"/>
  <c r="Q59" i="8" s="1"/>
  <c r="Q62" i="8" s="1"/>
  <c r="Q67" i="8" s="1"/>
  <c r="Q44" i="8"/>
  <c r="Q38" i="8"/>
  <c r="Q36" i="8"/>
  <c r="Q32" i="8"/>
  <c r="Q27" i="8"/>
  <c r="Q22" i="8"/>
  <c r="Q17" i="8"/>
  <c r="Q16" i="8"/>
  <c r="U30" i="7"/>
  <c r="V29" i="7"/>
  <c r="U28" i="7"/>
  <c r="U27" i="7"/>
  <c r="U26" i="7"/>
  <c r="W21" i="7"/>
  <c r="V21" i="7"/>
  <c r="W20" i="7"/>
  <c r="U20" i="7" s="1"/>
  <c r="U19" i="7"/>
  <c r="U18" i="7"/>
  <c r="W17" i="7"/>
  <c r="U17" i="7"/>
  <c r="U16" i="7"/>
  <c r="U15" i="7"/>
  <c r="R45" i="6"/>
  <c r="R39" i="6"/>
  <c r="R35" i="6"/>
  <c r="R30" i="6"/>
  <c r="R26" i="6"/>
  <c r="R21" i="6"/>
  <c r="R16" i="6"/>
  <c r="R15" i="6"/>
  <c r="R14" i="6"/>
  <c r="R38" i="6" s="1"/>
  <c r="R48" i="6" s="1"/>
  <c r="AD70" i="5"/>
  <c r="AE69" i="5"/>
  <c r="AD63" i="5"/>
  <c r="AD59" i="5"/>
  <c r="AD54" i="5"/>
  <c r="AD47" i="5"/>
  <c r="AD46" i="5"/>
  <c r="AD43" i="5"/>
  <c r="AD32" i="5"/>
  <c r="AE29" i="5"/>
  <c r="AE70" i="5" s="1"/>
  <c r="AE20" i="5"/>
  <c r="AD16" i="5"/>
  <c r="AD15" i="5"/>
  <c r="AE14" i="5"/>
  <c r="AD14" i="5"/>
  <c r="W29" i="7" l="1"/>
  <c r="U29" i="7" s="1"/>
  <c r="Q66" i="4" l="1"/>
  <c r="Q55" i="4"/>
  <c r="Q52" i="4"/>
  <c r="Q58" i="4" s="1"/>
  <c r="Q44" i="4"/>
  <c r="Q38" i="4"/>
  <c r="Q50" i="4" s="1"/>
  <c r="Q32" i="4"/>
  <c r="Q27" i="4"/>
  <c r="Q22" i="4"/>
  <c r="Q17" i="4"/>
  <c r="Q16" i="4"/>
  <c r="Q36" i="4" s="1"/>
  <c r="Q59" i="4" s="1"/>
  <c r="Q62" i="4" s="1"/>
  <c r="Q67" i="4" s="1"/>
  <c r="U30" i="3"/>
  <c r="U28" i="3"/>
  <c r="U27" i="3"/>
  <c r="U26" i="3"/>
  <c r="W21" i="3"/>
  <c r="V21" i="3"/>
  <c r="V29" i="3" s="1"/>
  <c r="U19" i="3"/>
  <c r="U18" i="3"/>
  <c r="W17" i="3"/>
  <c r="U17" i="3" s="1"/>
  <c r="U16" i="3"/>
  <c r="U15" i="3"/>
  <c r="R45" i="2"/>
  <c r="R39" i="2"/>
  <c r="R35" i="2"/>
  <c r="R30" i="2"/>
  <c r="R26" i="2"/>
  <c r="R21" i="2"/>
  <c r="R16" i="2"/>
  <c r="R15" i="2" s="1"/>
  <c r="R14" i="2" s="1"/>
  <c r="R38" i="2" s="1"/>
  <c r="R48" i="2" s="1"/>
  <c r="AE68" i="1"/>
  <c r="AD63" i="1"/>
  <c r="AD59" i="1" s="1"/>
  <c r="AD54" i="1"/>
  <c r="AD47" i="1"/>
  <c r="AD46" i="1"/>
  <c r="AD43" i="1"/>
  <c r="AD32" i="1"/>
  <c r="AE20" i="1"/>
  <c r="AD16" i="1"/>
  <c r="AD15" i="1"/>
  <c r="AE14" i="1"/>
  <c r="AE29" i="1" s="1"/>
  <c r="AE69" i="1" s="1"/>
  <c r="AD14" i="1"/>
  <c r="AD69" i="1" s="1"/>
  <c r="W20" i="3" l="1"/>
  <c r="U20" i="3" l="1"/>
  <c r="W29" i="3"/>
  <c r="U29" i="3" s="1"/>
</calcChain>
</file>

<file path=xl/sharedStrings.xml><?xml version="1.0" encoding="utf-8"?>
<sst xmlns="http://schemas.openxmlformats.org/spreadsheetml/2006/main" count="1617" uniqueCount="396">
  <si>
    <t>*出力条件</t>
  </si>
  <si>
    <t>*会計年度 ： H31</t>
  </si>
  <si>
    <t>*出力帳票選択 ： 財務書類</t>
  </si>
  <si>
    <t>*団体区分 ： 会計別</t>
  </si>
  <si>
    <t>*団体／会計コード ： 001  ／  01   一般会計等  ／  一般会計</t>
  </si>
  <si>
    <t>*出力範囲 ： 年次</t>
  </si>
  <si>
    <t>*出力金額単位 ： 百万円</t>
  </si>
  <si>
    <t>貸借対照表</t>
  </si>
  <si>
    <t>（令和２年３月３１日現在）</t>
  </si>
  <si>
    <t>（単位：百万円）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</si>
  <si>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</si>
  <si>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</si>
  <si>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</si>
  <si>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</si>
  <si>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</si>
  <si>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</si>
  <si>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</si>
  <si>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</si>
  <si>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</si>
  <si>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※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</si>
  <si>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</si>
  <si>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</si>
  <si>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</si>
  <si>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</si>
  <si>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</si>
  <si>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</si>
  <si>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</si>
  <si>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</si>
  <si>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</si>
  <si>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-</t>
    <phoneticPr fontId="10"/>
  </si>
  <si>
    <t>-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</si>
  <si>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</si>
  <si>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</si>
  <si>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</si>
  <si>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</si>
  <si>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</si>
  <si>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</si>
  <si>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</si>
  <si>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損失補償等引当金</t>
  </si>
  <si>
    <t>-</t>
    <phoneticPr fontId="10"/>
  </si>
  <si>
    <t>1070000</t>
  </si>
  <si>
    <t>1640000</t>
  </si>
  <si>
    <t>建物</t>
  </si>
  <si>
    <t>その他</t>
  </si>
  <si>
    <t>-</t>
    <phoneticPr fontId="10"/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</si>
  <si>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</si>
  <si>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</si>
  <si>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</si>
  <si>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</si>
  <si>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</si>
  <si>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</si>
  <si>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</si>
  <si>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</si>
  <si>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</si>
  <si>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</si>
  <si>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</si>
  <si>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</si>
  <si>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</si>
  <si>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</si>
  <si>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</si>
  <si>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</si>
  <si>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</si>
  <si>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</si>
  <si>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</si>
  <si>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</si>
  <si>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</si>
  <si>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</si>
  <si>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</si>
  <si>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-</t>
    <phoneticPr fontId="10"/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</si>
  <si>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</si>
  <si>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</si>
  <si>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</si>
  <si>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</si>
  <si>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</si>
  <si>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</si>
  <si>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</si>
  <si>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</si>
  <si>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-</t>
    <phoneticPr fontId="10"/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</si>
  <si>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</si>
  <si>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</si>
  <si>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</si>
  <si>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</si>
  <si>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</si>
  <si>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</si>
  <si>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</si>
  <si>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</si>
  <si>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</si>
  <si>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</si>
  <si>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</si>
  <si>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</si>
  <si>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</si>
  <si>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</si>
  <si>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</si>
  <si>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</si>
  <si>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</si>
  <si>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</si>
  <si>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</si>
  <si>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</si>
  <si>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</si>
  <si>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</si>
  <si>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</si>
  <si>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</si>
  <si>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</si>
  <si>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</si>
  <si>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</si>
  <si>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</si>
  <si>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</si>
  <si>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</si>
  <si>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</si>
  <si>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</si>
  <si>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</si>
  <si>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</si>
  <si>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</si>
  <si>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</si>
  <si>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</si>
  <si>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</si>
  <si>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</si>
  <si>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</si>
  <si>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</si>
  <si>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</si>
  <si>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</si>
  <si>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</si>
  <si>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</si>
  <si>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</si>
  <si>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</si>
  <si>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</si>
  <si>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</si>
  <si>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</si>
  <si>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</si>
  <si>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</si>
  <si>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</si>
  <si>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</si>
  <si>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</si>
  <si>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</si>
  <si>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</si>
  <si>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</si>
  <si>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</si>
  <si>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</si>
  <si>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</si>
  <si>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</si>
  <si>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</si>
  <si>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</si>
  <si>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</si>
  <si>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</si>
  <si>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</si>
  <si>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</si>
  <si>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</si>
  <si>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</si>
  <si>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</si>
  <si>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</si>
  <si>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</si>
  <si>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</si>
  <si>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</si>
  <si>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</si>
  <si>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</si>
  <si>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</si>
  <si>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</si>
  <si>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</si>
  <si>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行政コスト計算書</t>
  </si>
  <si>
    <t>自　平成３１年４月１日</t>
    <phoneticPr fontId="12"/>
  </si>
  <si>
    <t>至　令和２年３月３１日</t>
    <phoneticPr fontId="12"/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</si>
  <si>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</si>
  <si>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</si>
  <si>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</si>
  <si>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</si>
  <si>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</si>
  <si>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</si>
  <si>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</si>
  <si>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</si>
  <si>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</si>
  <si>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</si>
  <si>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</si>
  <si>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</si>
  <si>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</si>
  <si>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</si>
  <si>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</si>
  <si>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</si>
  <si>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</si>
  <si>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</si>
  <si>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</si>
  <si>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</si>
  <si>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</si>
  <si>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</si>
  <si>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</si>
  <si>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</si>
  <si>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</si>
  <si>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</si>
  <si>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-</t>
    <phoneticPr fontId="12"/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</si>
  <si>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</si>
  <si>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</si>
  <si>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</si>
  <si>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</si>
  <si>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</si>
  <si>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</si>
  <si>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</si>
  <si>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</si>
  <si>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</si>
  <si>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</si>
  <si>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</si>
  <si>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</si>
  <si>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</si>
  <si>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</si>
  <si>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</si>
  <si>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</si>
  <si>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</si>
  <si>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</si>
  <si>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</si>
  <si>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</si>
  <si>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</si>
  <si>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</si>
  <si>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</si>
  <si>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</si>
  <si>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</si>
  <si>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</si>
  <si>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</si>
  <si>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</si>
  <si>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</si>
  <si>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</si>
  <si>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-</t>
    <phoneticPr fontId="12"/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</si>
  <si>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</si>
  <si>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</si>
  <si>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</si>
  <si>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</si>
  <si>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</si>
  <si>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</si>
  <si>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</si>
  <si>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純資産変動計算書</t>
  </si>
  <si>
    <t>自　平成３１年４月１日</t>
    <phoneticPr fontId="12"/>
  </si>
  <si>
    <t>至　令和２年３月３１日</t>
    <phoneticPr fontId="12"/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</si>
  <si>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</si>
  <si>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</si>
  <si>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</si>
  <si>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</si>
  <si>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</si>
  <si>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</si>
  <si>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-</t>
    <phoneticPr fontId="12"/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</si>
  <si>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</si>
  <si>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</si>
  <si>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</si>
  <si>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</si>
  <si>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</si>
  <si>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</si>
  <si>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</si>
  <si>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</si>
  <si>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-</t>
    <phoneticPr fontId="12"/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</si>
  <si>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</si>
  <si>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</si>
  <si>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</si>
  <si>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</si>
  <si>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</si>
  <si>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</si>
  <si>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</si>
  <si>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</si>
  <si>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</si>
  <si>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</si>
  <si>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</si>
  <si>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</si>
  <si>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</si>
  <si>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</si>
  <si>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</si>
  <si>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</si>
  <si>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</si>
  <si>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</si>
  <si>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</si>
  <si>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</si>
  <si>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</si>
  <si>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資金収支計算書</t>
  </si>
  <si>
    <t>自　平成３１年４月１日</t>
    <phoneticPr fontId="12"/>
  </si>
  <si>
    <t>至　令和２年３月３１日</t>
    <phoneticPr fontId="12"/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</si>
  <si>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</si>
  <si>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</si>
  <si>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</si>
  <si>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</si>
  <si>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</si>
  <si>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</si>
  <si>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</si>
  <si>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</si>
  <si>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</si>
  <si>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</si>
  <si>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</si>
  <si>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-</t>
    <phoneticPr fontId="12"/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</si>
  <si>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</si>
  <si>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</si>
  <si>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</si>
  <si>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</si>
  <si>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</si>
  <si>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</si>
  <si>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</si>
  <si>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</si>
  <si>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</si>
  <si>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</si>
  <si>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</si>
  <si>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</si>
  <si>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</si>
  <si>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</si>
  <si>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</si>
  <si>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</si>
  <si>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</si>
  <si>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</si>
  <si>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</si>
  <si>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</si>
  <si>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</si>
  <si>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</si>
  <si>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</si>
  <si>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</si>
  <si>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</si>
  <si>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</si>
  <si>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</si>
  <si>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</si>
  <si>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</si>
  <si>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</si>
  <si>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</si>
  <si>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</si>
  <si>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</si>
  <si>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</si>
  <si>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</si>
  <si>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</si>
  <si>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</si>
  <si>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</si>
  <si>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</si>
  <si>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</si>
  <si>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</si>
  <si>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</si>
  <si>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-</t>
    <phoneticPr fontId="12"/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</si>
  <si>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</si>
  <si>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</si>
  <si>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</si>
  <si>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</si>
  <si>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</si>
  <si>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</si>
  <si>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</si>
  <si>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</si>
  <si>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</si>
  <si>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</si>
  <si>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</si>
  <si>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</si>
  <si>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</si>
  <si>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</si>
  <si>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</si>
  <si>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</si>
  <si>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</si>
  <si>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</si>
  <si>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</si>
  <si>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</si>
  <si>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</si>
  <si>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</si>
  <si>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</si>
  <si>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</si>
  <si>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</si>
  <si>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</si>
  <si>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</si>
  <si>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</si>
  <si>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</si>
  <si>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</si>
  <si>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</si>
  <si>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</si>
  <si>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</si>
  <si>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</si>
  <si>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</si>
  <si>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</si>
  <si>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</si>
  <si>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</si>
  <si>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</si>
  <si>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</si>
  <si>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*団体区分 ： 全体</t>
  </si>
  <si>
    <t>*団体／会計コード ：</t>
  </si>
  <si>
    <t>全体貸借対照表</t>
  </si>
  <si>
    <t>地方債等</t>
    <phoneticPr fontId="10"/>
  </si>
  <si>
    <t>-</t>
    <phoneticPr fontId="10"/>
  </si>
  <si>
    <t>1年内償還予定地方債等</t>
    <phoneticPr fontId="10"/>
  </si>
  <si>
    <t>繰延資産</t>
  </si>
  <si>
    <t>全体行政コスト計算書</t>
  </si>
  <si>
    <t>自　平成３１年４月１日</t>
    <phoneticPr fontId="12"/>
  </si>
  <si>
    <t>至　令和２年３月３１日</t>
    <phoneticPr fontId="12"/>
  </si>
  <si>
    <t>-</t>
    <phoneticPr fontId="12"/>
  </si>
  <si>
    <t>全体純資産変動計算書</t>
  </si>
  <si>
    <t>全体資金収支計算書</t>
  </si>
  <si>
    <t>至　令和２年３月３１日</t>
    <phoneticPr fontId="12"/>
  </si>
  <si>
    <t>*団体区分 ： 連結</t>
  </si>
  <si>
    <t>連結貸借対照表</t>
  </si>
  <si>
    <t>地方債等</t>
    <phoneticPr fontId="10"/>
  </si>
  <si>
    <t>-</t>
    <phoneticPr fontId="10"/>
  </si>
  <si>
    <t>1765000</t>
  </si>
  <si>
    <t>連結行政コスト計算書</t>
  </si>
  <si>
    <t>自　平成３１年４月１日</t>
    <phoneticPr fontId="12"/>
  </si>
  <si>
    <t>至　令和２年３月３１日</t>
    <phoneticPr fontId="12"/>
  </si>
  <si>
    <t>-</t>
    <phoneticPr fontId="12"/>
  </si>
  <si>
    <t>連結純資産変動計算書</t>
  </si>
  <si>
    <t>3132000</t>
  </si>
  <si>
    <t>他団体出資等分の増加</t>
  </si>
  <si>
    <t>3133000</t>
  </si>
  <si>
    <t>他団体出資等分の減少</t>
  </si>
  <si>
    <t>連結資金収支計算書</t>
  </si>
  <si>
    <t>-</t>
    <phoneticPr fontId="12"/>
  </si>
  <si>
    <t>地方債等償還支出</t>
    <phoneticPr fontId="12"/>
  </si>
  <si>
    <t>地方債等発行収入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</si>
</sst>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;&quot;△ &quot;0"/>
    <numFmt numFmtId="178" formatCode="#,##0_ "/>
    <numFmt numFmtId="179" formatCode="#,##0;[Red]#,##0"/>
    <numFmt numFmtId="180" formatCode="&quot;△ &quot;#,##0;#,##0;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游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331">
    <xf numFmtId="0" fontId="0" fillId="0" borderId="0" xfId="0">
      <alignment vertical="center"/>
    </xf>
    <xf numFmtId="49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49" fontId="2" fillId="2" borderId="0" xfId="3" applyNumberFormat="1" applyFont="1" applyFill="1" applyAlignment="1">
      <alignment vertical="center"/>
    </xf>
    <xf numFmtId="0" fontId="2" fillId="2" borderId="0" xfId="4" applyFont="1" applyFill="1">
      <alignment vertical="center"/>
    </xf>
    <xf numFmtId="0" fontId="2" fillId="2" borderId="0" xfId="3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5" fillId="0" borderId="0" xfId="2" applyFont="1" applyFill="1" applyBorder="1" applyAlignment="1"/>
    <xf numFmtId="0" fontId="6" fillId="0" borderId="0" xfId="2" applyFont="1" applyFill="1" applyBorder="1" applyAlignment="1">
      <alignment horizontal="center"/>
    </xf>
    <xf numFmtId="0" fontId="7" fillId="0" borderId="0" xfId="2" applyFont="1" applyAlignment="1">
      <alignment horizontal="center" vertical="center"/>
    </xf>
    <xf numFmtId="49" fontId="8" fillId="0" borderId="0" xfId="2" applyNumberFormat="1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1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49" fontId="2" fillId="0" borderId="0" xfId="2" applyNumberFormat="1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176" fontId="1" fillId="0" borderId="0" xfId="2" applyNumberFormat="1" applyFont="1" applyFill="1" applyBorder="1" applyAlignment="1">
      <alignment vertical="center"/>
    </xf>
    <xf numFmtId="0" fontId="1" fillId="0" borderId="6" xfId="2" applyFont="1" applyFill="1" applyBorder="1" applyAlignment="1">
      <alignment horizontal="right" vertical="center"/>
    </xf>
    <xf numFmtId="177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38" fontId="1" fillId="0" borderId="5" xfId="5" applyFont="1" applyFill="1" applyBorder="1" applyAlignment="1">
      <alignment vertical="center"/>
    </xf>
    <xf numFmtId="176" fontId="1" fillId="2" borderId="6" xfId="2" applyNumberFormat="1" applyFont="1" applyFill="1" applyBorder="1" applyAlignment="1">
      <alignment horizontal="right" vertical="center"/>
    </xf>
    <xf numFmtId="177" fontId="9" fillId="2" borderId="7" xfId="2" applyNumberFormat="1" applyFont="1" applyFill="1" applyBorder="1" applyAlignment="1">
      <alignment horizontal="center" vertical="center"/>
    </xf>
    <xf numFmtId="178" fontId="9" fillId="2" borderId="7" xfId="2" applyNumberFormat="1" applyFont="1" applyFill="1" applyBorder="1" applyAlignment="1">
      <alignment horizontal="center" vertical="center"/>
    </xf>
    <xf numFmtId="38" fontId="11" fillId="0" borderId="0" xfId="5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176" fontId="11" fillId="0" borderId="0" xfId="2" applyNumberFormat="1" applyFont="1" applyFill="1" applyBorder="1" applyAlignment="1">
      <alignment vertical="center"/>
    </xf>
    <xf numFmtId="38" fontId="1" fillId="0" borderId="8" xfId="5" applyFont="1" applyFill="1" applyBorder="1" applyAlignment="1">
      <alignment horizontal="center" vertical="center"/>
    </xf>
    <xf numFmtId="38" fontId="1" fillId="0" borderId="9" xfId="5" applyFont="1" applyFill="1" applyBorder="1" applyAlignment="1">
      <alignment horizontal="center" vertical="center"/>
    </xf>
    <xf numFmtId="176" fontId="1" fillId="2" borderId="10" xfId="2" applyNumberFormat="1" applyFont="1" applyFill="1" applyBorder="1" applyAlignment="1">
      <alignment horizontal="right" vertical="center"/>
    </xf>
    <xf numFmtId="178" fontId="9" fillId="2" borderId="11" xfId="2" applyNumberFormat="1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right" vertical="center"/>
    </xf>
    <xf numFmtId="0" fontId="9" fillId="2" borderId="7" xfId="2" applyFont="1" applyFill="1" applyBorder="1" applyAlignment="1">
      <alignment horizontal="center" vertical="center"/>
    </xf>
    <xf numFmtId="178" fontId="9" fillId="2" borderId="7" xfId="2" applyNumberFormat="1" applyFont="1" applyFill="1" applyBorder="1" applyAlignment="1">
      <alignment horizontal="right" vertical="center"/>
    </xf>
    <xf numFmtId="38" fontId="1" fillId="0" borderId="5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right" vertical="center"/>
    </xf>
    <xf numFmtId="0" fontId="1" fillId="0" borderId="12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0" fontId="9" fillId="0" borderId="7" xfId="2" applyFont="1" applyFill="1" applyBorder="1" applyAlignment="1">
      <alignment horizontal="right" vertical="center"/>
    </xf>
    <xf numFmtId="0" fontId="1" fillId="0" borderId="13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76" fontId="1" fillId="2" borderId="16" xfId="2" applyNumberFormat="1" applyFont="1" applyFill="1" applyBorder="1" applyAlignment="1">
      <alignment horizontal="right" vertical="center"/>
    </xf>
    <xf numFmtId="178" fontId="9" fillId="2" borderId="17" xfId="2" applyNumberFormat="1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/>
    </xf>
    <xf numFmtId="176" fontId="1" fillId="0" borderId="2" xfId="5" applyNumberFormat="1" applyFont="1" applyFill="1" applyBorder="1" applyAlignment="1">
      <alignment horizontal="center" vertical="center"/>
    </xf>
    <xf numFmtId="176" fontId="1" fillId="0" borderId="18" xfId="5" applyNumberFormat="1" applyFont="1" applyFill="1" applyBorder="1" applyAlignment="1">
      <alignment horizontal="center" vertical="center"/>
    </xf>
    <xf numFmtId="176" fontId="1" fillId="2" borderId="3" xfId="2" applyNumberFormat="1" applyFont="1" applyFill="1" applyBorder="1" applyAlignment="1">
      <alignment horizontal="right" vertical="center"/>
    </xf>
    <xf numFmtId="177" fontId="9" fillId="2" borderId="4" xfId="2" applyNumberFormat="1" applyFont="1" applyFill="1" applyBorder="1" applyAlignment="1">
      <alignment horizontal="center" vertical="center"/>
    </xf>
    <xf numFmtId="0" fontId="1" fillId="0" borderId="18" xfId="2" applyFont="1" applyFill="1" applyBorder="1" applyAlignment="1">
      <alignment horizontal="center" vertical="center"/>
    </xf>
    <xf numFmtId="178" fontId="9" fillId="2" borderId="4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left" vertical="center"/>
    </xf>
    <xf numFmtId="49" fontId="1" fillId="2" borderId="0" xfId="0" applyNumberFormat="1" applyFont="1" applyFill="1">
      <alignment vertical="center"/>
    </xf>
    <xf numFmtId="0" fontId="1" fillId="2" borderId="0" xfId="0" applyFont="1" applyFill="1" applyAlignment="1"/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8" fontId="1" fillId="2" borderId="5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8" fontId="9" fillId="2" borderId="7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38" fontId="1" fillId="2" borderId="8" xfId="1" applyFont="1" applyFill="1" applyBorder="1" applyAlignment="1">
      <alignment vertical="center"/>
    </xf>
    <xf numFmtId="38" fontId="1" fillId="2" borderId="9" xfId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right" vertical="center"/>
    </xf>
    <xf numFmtId="37" fontId="9" fillId="2" borderId="11" xfId="0" applyNumberFormat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horizontal="right" vertical="center"/>
    </xf>
    <xf numFmtId="178" fontId="9" fillId="2" borderId="4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8" fontId="8" fillId="2" borderId="19" xfId="1" applyFont="1" applyFill="1" applyBorder="1" applyAlignment="1">
      <alignment vertical="center"/>
    </xf>
    <xf numFmtId="38" fontId="15" fillId="2" borderId="19" xfId="1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38" fontId="15" fillId="2" borderId="0" xfId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49" fontId="2" fillId="0" borderId="0" xfId="7" applyNumberFormat="1" applyFont="1" applyFill="1" applyAlignment="1">
      <alignment vertical="center"/>
    </xf>
    <xf numFmtId="0" fontId="2" fillId="0" borderId="0" xfId="7" applyFont="1" applyFill="1" applyAlignment="1">
      <alignment vertical="center"/>
    </xf>
    <xf numFmtId="0" fontId="13" fillId="0" borderId="0" xfId="7" applyFont="1" applyFill="1" applyBorder="1" applyAlignment="1"/>
    <xf numFmtId="0" fontId="6" fillId="0" borderId="0" xfId="7" applyFont="1" applyFill="1" applyBorder="1" applyAlignment="1">
      <alignment horizontal="center"/>
    </xf>
    <xf numFmtId="0" fontId="13" fillId="0" borderId="0" xfId="7" applyFont="1" applyFill="1" applyBorder="1" applyAlignment="1">
      <alignment horizontal="center"/>
    </xf>
    <xf numFmtId="0" fontId="7" fillId="0" borderId="0" xfId="7" applyFont="1" applyFill="1" applyBorder="1" applyAlignment="1">
      <alignment horizontal="center"/>
    </xf>
    <xf numFmtId="0" fontId="1" fillId="0" borderId="0" xfId="7" applyFont="1" applyFill="1" applyBorder="1" applyAlignment="1">
      <alignment horizontal="center"/>
    </xf>
    <xf numFmtId="0" fontId="1" fillId="0" borderId="0" xfId="7" applyFont="1" applyFill="1" applyBorder="1" applyAlignment="1"/>
    <xf numFmtId="0" fontId="1" fillId="0" borderId="0" xfId="7" applyFont="1" applyFill="1" applyBorder="1" applyAlignment="1">
      <alignment horizontal="right"/>
    </xf>
    <xf numFmtId="0" fontId="1" fillId="0" borderId="0" xfId="7" applyFont="1" applyFill="1" applyBorder="1" applyAlignment="1">
      <alignment horizontal="right" vertical="center"/>
    </xf>
    <xf numFmtId="0" fontId="1" fillId="0" borderId="0" xfId="7" applyFont="1" applyFill="1" applyAlignment="1">
      <alignment vertical="center"/>
    </xf>
    <xf numFmtId="0" fontId="1" fillId="0" borderId="20" xfId="7" applyFont="1" applyFill="1" applyBorder="1" applyAlignment="1">
      <alignment horizontal="center" vertical="center"/>
    </xf>
    <xf numFmtId="0" fontId="1" fillId="0" borderId="19" xfId="7" applyFont="1" applyFill="1" applyBorder="1" applyAlignment="1">
      <alignment horizontal="center" vertical="center"/>
    </xf>
    <xf numFmtId="0" fontId="1" fillId="0" borderId="21" xfId="7" applyFont="1" applyFill="1" applyBorder="1" applyAlignment="1">
      <alignment horizontal="center" vertical="center"/>
    </xf>
    <xf numFmtId="0" fontId="1" fillId="0" borderId="22" xfId="7" applyFont="1" applyFill="1" applyBorder="1" applyAlignment="1">
      <alignment horizontal="center" vertical="center"/>
    </xf>
    <xf numFmtId="0" fontId="1" fillId="0" borderId="19" xfId="7" applyFont="1" applyFill="1" applyBorder="1" applyAlignment="1">
      <alignment vertical="center"/>
    </xf>
    <xf numFmtId="0" fontId="1" fillId="0" borderId="23" xfId="7" applyFont="1" applyFill="1" applyBorder="1" applyAlignment="1">
      <alignment vertical="center"/>
    </xf>
    <xf numFmtId="0" fontId="1" fillId="0" borderId="24" xfId="7" applyFont="1" applyFill="1" applyBorder="1" applyAlignment="1">
      <alignment horizontal="center" vertical="center"/>
    </xf>
    <xf numFmtId="0" fontId="1" fillId="0" borderId="25" xfId="7" applyFont="1" applyFill="1" applyBorder="1" applyAlignment="1">
      <alignment horizontal="center" vertical="center"/>
    </xf>
    <xf numFmtId="0" fontId="1" fillId="0" borderId="26" xfId="7" applyFont="1" applyFill="1" applyBorder="1" applyAlignment="1">
      <alignment horizontal="center" vertical="center"/>
    </xf>
    <xf numFmtId="0" fontId="1" fillId="0" borderId="27" xfId="7" applyFont="1" applyFill="1" applyBorder="1" applyAlignment="1">
      <alignment horizontal="center" vertical="center"/>
    </xf>
    <xf numFmtId="0" fontId="1" fillId="0" borderId="16" xfId="7" applyFont="1" applyFill="1" applyBorder="1" applyAlignment="1">
      <alignment horizontal="center" vertical="center" wrapText="1"/>
    </xf>
    <xf numFmtId="0" fontId="1" fillId="0" borderId="15" xfId="7" applyFont="1" applyBorder="1" applyAlignment="1">
      <alignment horizontal="center" vertical="center" wrapText="1"/>
    </xf>
    <xf numFmtId="0" fontId="1" fillId="0" borderId="17" xfId="7" applyFont="1" applyBorder="1" applyAlignment="1">
      <alignment horizontal="center" vertical="center" wrapText="1"/>
    </xf>
    <xf numFmtId="0" fontId="1" fillId="0" borderId="14" xfId="7" applyFont="1" applyFill="1" applyBorder="1" applyAlignment="1">
      <alignment horizontal="center" vertical="center" wrapText="1"/>
    </xf>
    <xf numFmtId="0" fontId="1" fillId="0" borderId="17" xfId="7" applyFont="1" applyFill="1" applyBorder="1" applyAlignment="1">
      <alignment horizontal="center" vertical="center" wrapText="1"/>
    </xf>
    <xf numFmtId="0" fontId="1" fillId="0" borderId="0" xfId="7" applyFont="1" applyFill="1" applyAlignment="1">
      <alignment horizontal="center" vertical="center"/>
    </xf>
    <xf numFmtId="38" fontId="1" fillId="0" borderId="28" xfId="5" applyFont="1" applyFill="1" applyBorder="1" applyAlignment="1">
      <alignment vertical="center"/>
    </xf>
    <xf numFmtId="38" fontId="1" fillId="0" borderId="29" xfId="5" applyFont="1" applyFill="1" applyBorder="1" applyAlignment="1">
      <alignment vertical="center"/>
    </xf>
    <xf numFmtId="0" fontId="1" fillId="0" borderId="29" xfId="7" applyFont="1" applyFill="1" applyBorder="1" applyAlignment="1">
      <alignment vertical="center"/>
    </xf>
    <xf numFmtId="176" fontId="1" fillId="0" borderId="30" xfId="7" applyNumberFormat="1" applyFont="1" applyFill="1" applyBorder="1" applyAlignment="1">
      <alignment horizontal="right" vertical="center"/>
    </xf>
    <xf numFmtId="179" fontId="9" fillId="0" borderId="29" xfId="7" applyNumberFormat="1" applyFont="1" applyFill="1" applyBorder="1" applyAlignment="1">
      <alignment horizontal="center" vertical="center"/>
    </xf>
    <xf numFmtId="176" fontId="9" fillId="0" borderId="31" xfId="7" applyNumberFormat="1" applyFont="1" applyFill="1" applyBorder="1" applyAlignment="1">
      <alignment horizontal="center" vertical="center"/>
    </xf>
    <xf numFmtId="176" fontId="9" fillId="0" borderId="32" xfId="7" applyNumberFormat="1" applyFont="1" applyFill="1" applyBorder="1" applyAlignment="1">
      <alignment horizontal="center" vertical="center"/>
    </xf>
    <xf numFmtId="176" fontId="1" fillId="0" borderId="29" xfId="7" applyNumberFormat="1" applyFont="1" applyFill="1" applyBorder="1" applyAlignment="1">
      <alignment horizontal="right" vertical="center"/>
    </xf>
    <xf numFmtId="176" fontId="2" fillId="0" borderId="0" xfId="7" applyNumberFormat="1" applyFont="1" applyFill="1" applyAlignment="1">
      <alignment vertical="center"/>
    </xf>
    <xf numFmtId="0" fontId="1" fillId="0" borderId="0" xfId="7" applyFont="1" applyFill="1" applyBorder="1" applyAlignment="1">
      <alignment vertical="center"/>
    </xf>
    <xf numFmtId="176" fontId="1" fillId="0" borderId="6" xfId="7" applyNumberFormat="1" applyFont="1" applyFill="1" applyBorder="1" applyAlignment="1">
      <alignment horizontal="right" vertical="center"/>
    </xf>
    <xf numFmtId="179" fontId="9" fillId="0" borderId="0" xfId="7" applyNumberFormat="1" applyFont="1" applyFill="1" applyBorder="1" applyAlignment="1">
      <alignment horizontal="center" vertical="center"/>
    </xf>
    <xf numFmtId="179" fontId="1" fillId="0" borderId="33" xfId="7" applyNumberFormat="1" applyFont="1" applyFill="1" applyBorder="1" applyAlignment="1">
      <alignment horizontal="right" vertical="center"/>
    </xf>
    <xf numFmtId="0" fontId="1" fillId="0" borderId="34" xfId="7" applyFont="1" applyBorder="1" applyAlignment="1">
      <alignment horizontal="right" vertical="center"/>
    </xf>
    <xf numFmtId="176" fontId="9" fillId="0" borderId="7" xfId="7" applyNumberFormat="1" applyFont="1" applyFill="1" applyBorder="1" applyAlignment="1">
      <alignment horizontal="center" vertical="center"/>
    </xf>
    <xf numFmtId="176" fontId="1" fillId="0" borderId="0" xfId="7" applyNumberFormat="1" applyFont="1" applyFill="1" applyBorder="1" applyAlignment="1">
      <alignment horizontal="right" vertical="center"/>
    </xf>
    <xf numFmtId="176" fontId="9" fillId="0" borderId="35" xfId="7" applyNumberFormat="1" applyFont="1" applyFill="1" applyBorder="1" applyAlignment="1">
      <alignment horizontal="center" vertical="center"/>
    </xf>
    <xf numFmtId="0" fontId="1" fillId="0" borderId="5" xfId="7" applyFont="1" applyFill="1" applyBorder="1" applyAlignment="1">
      <alignment vertical="center"/>
    </xf>
    <xf numFmtId="179" fontId="1" fillId="0" borderId="36" xfId="7" applyNumberFormat="1" applyFont="1" applyFill="1" applyBorder="1" applyAlignment="1">
      <alignment horizontal="center" vertical="center"/>
    </xf>
    <xf numFmtId="179" fontId="1" fillId="0" borderId="37" xfId="7" applyNumberFormat="1" applyFont="1" applyFill="1" applyBorder="1" applyAlignment="1">
      <alignment horizontal="center" vertical="center"/>
    </xf>
    <xf numFmtId="0" fontId="1" fillId="0" borderId="5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38" fontId="1" fillId="0" borderId="38" xfId="5" applyFont="1" applyFill="1" applyBorder="1" applyAlignment="1">
      <alignment vertical="center"/>
    </xf>
    <xf numFmtId="0" fontId="1" fillId="0" borderId="39" xfId="8" applyFont="1" applyFill="1" applyBorder="1" applyAlignment="1">
      <alignment vertical="center"/>
    </xf>
    <xf numFmtId="0" fontId="1" fillId="0" borderId="39" xfId="7" applyFont="1" applyFill="1" applyBorder="1" applyAlignment="1">
      <alignment vertical="center"/>
    </xf>
    <xf numFmtId="176" fontId="1" fillId="0" borderId="40" xfId="7" applyNumberFormat="1" applyFont="1" applyFill="1" applyBorder="1" applyAlignment="1">
      <alignment horizontal="right" vertical="center"/>
    </xf>
    <xf numFmtId="179" fontId="9" fillId="0" borderId="39" xfId="7" applyNumberFormat="1" applyFont="1" applyFill="1" applyBorder="1" applyAlignment="1">
      <alignment horizontal="center" vertical="center"/>
    </xf>
    <xf numFmtId="179" fontId="1" fillId="0" borderId="41" xfId="7" applyNumberFormat="1" applyFont="1" applyFill="1" applyBorder="1" applyAlignment="1">
      <alignment horizontal="center" vertical="center"/>
    </xf>
    <xf numFmtId="179" fontId="1" fillId="0" borderId="42" xfId="7" applyNumberFormat="1" applyFont="1" applyFill="1" applyBorder="1" applyAlignment="1">
      <alignment horizontal="center" vertical="center"/>
    </xf>
    <xf numFmtId="176" fontId="9" fillId="0" borderId="43" xfId="7" applyNumberFormat="1" applyFont="1" applyFill="1" applyBorder="1" applyAlignment="1">
      <alignment horizontal="center" vertical="center"/>
    </xf>
    <xf numFmtId="176" fontId="1" fillId="0" borderId="39" xfId="7" applyNumberFormat="1" applyFont="1" applyFill="1" applyBorder="1" applyAlignment="1">
      <alignment horizontal="right" vertical="center"/>
    </xf>
    <xf numFmtId="38" fontId="1" fillId="0" borderId="8" xfId="5" applyFont="1" applyFill="1" applyBorder="1" applyAlignment="1">
      <alignment vertical="center"/>
    </xf>
    <xf numFmtId="0" fontId="1" fillId="0" borderId="9" xfId="8" applyFont="1" applyFill="1" applyBorder="1" applyAlignment="1">
      <alignment vertical="center"/>
    </xf>
    <xf numFmtId="0" fontId="1" fillId="0" borderId="44" xfId="8" applyFont="1" applyFill="1" applyBorder="1" applyAlignment="1">
      <alignment vertical="center"/>
    </xf>
    <xf numFmtId="0" fontId="1" fillId="0" borderId="9" xfId="7" applyFont="1" applyFill="1" applyBorder="1" applyAlignment="1">
      <alignment vertical="center"/>
    </xf>
    <xf numFmtId="176" fontId="1" fillId="0" borderId="10" xfId="7" applyNumberFormat="1" applyFont="1" applyFill="1" applyBorder="1" applyAlignment="1">
      <alignment horizontal="right" vertical="center"/>
    </xf>
    <xf numFmtId="179" fontId="9" fillId="0" borderId="45" xfId="7" applyNumberFormat="1" applyFont="1" applyFill="1" applyBorder="1" applyAlignment="1">
      <alignment horizontal="center" vertical="center"/>
    </xf>
    <xf numFmtId="179" fontId="1" fillId="0" borderId="46" xfId="7" applyNumberFormat="1" applyFont="1" applyFill="1" applyBorder="1" applyAlignment="1">
      <alignment horizontal="center" vertical="center"/>
    </xf>
    <xf numFmtId="179" fontId="1" fillId="0" borderId="47" xfId="7" applyNumberFormat="1" applyFont="1" applyFill="1" applyBorder="1" applyAlignment="1">
      <alignment horizontal="center" vertical="center"/>
    </xf>
    <xf numFmtId="176" fontId="9" fillId="0" borderId="11" xfId="7" applyNumberFormat="1" applyFont="1" applyFill="1" applyBorder="1" applyAlignment="1">
      <alignment horizontal="center" vertical="center"/>
    </xf>
    <xf numFmtId="176" fontId="1" fillId="0" borderId="9" xfId="7" applyNumberFormat="1" applyFont="1" applyFill="1" applyBorder="1" applyAlignment="1">
      <alignment horizontal="right" vertical="center"/>
    </xf>
    <xf numFmtId="0" fontId="1" fillId="0" borderId="0" xfId="8" applyFont="1" applyFill="1" applyBorder="1" applyAlignment="1">
      <alignment vertical="center"/>
    </xf>
    <xf numFmtId="176" fontId="1" fillId="0" borderId="36" xfId="7" applyNumberFormat="1" applyFont="1" applyFill="1" applyBorder="1" applyAlignment="1">
      <alignment horizontal="right" vertical="center"/>
    </xf>
    <xf numFmtId="176" fontId="1" fillId="0" borderId="37" xfId="7" applyNumberFormat="1" applyFont="1" applyFill="1" applyBorder="1" applyAlignment="1">
      <alignment horizontal="right" vertical="center"/>
    </xf>
    <xf numFmtId="176" fontId="9" fillId="0" borderId="12" xfId="7" applyNumberFormat="1" applyFont="1" applyFill="1" applyBorder="1" applyAlignment="1">
      <alignment horizontal="center" vertical="center"/>
    </xf>
    <xf numFmtId="176" fontId="1" fillId="0" borderId="48" xfId="7" applyNumberFormat="1" applyFont="1" applyFill="1" applyBorder="1" applyAlignment="1">
      <alignment horizontal="center" vertical="center"/>
    </xf>
    <xf numFmtId="176" fontId="1" fillId="0" borderId="49" xfId="7" applyNumberFormat="1" applyFont="1" applyFill="1" applyBorder="1" applyAlignment="1">
      <alignment horizontal="center" vertical="center"/>
    </xf>
    <xf numFmtId="176" fontId="1" fillId="0" borderId="50" xfId="7" applyNumberFormat="1" applyFont="1" applyFill="1" applyBorder="1" applyAlignment="1">
      <alignment horizontal="center" vertical="center"/>
    </xf>
    <xf numFmtId="176" fontId="1" fillId="0" borderId="51" xfId="7" applyNumberFormat="1" applyFont="1" applyFill="1" applyBorder="1" applyAlignment="1">
      <alignment horizontal="center" vertical="center"/>
    </xf>
    <xf numFmtId="179" fontId="1" fillId="0" borderId="51" xfId="7" applyNumberFormat="1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center" vertical="center"/>
    </xf>
    <xf numFmtId="0" fontId="1" fillId="0" borderId="39" xfId="8" applyFont="1" applyFill="1" applyBorder="1" applyAlignment="1">
      <alignment horizontal="left" vertical="center"/>
    </xf>
    <xf numFmtId="176" fontId="9" fillId="0" borderId="52" xfId="7" applyNumberFormat="1" applyFont="1" applyFill="1" applyBorder="1" applyAlignment="1">
      <alignment horizontal="center" vertical="center"/>
    </xf>
    <xf numFmtId="176" fontId="1" fillId="0" borderId="53" xfId="7" applyNumberFormat="1" applyFont="1" applyFill="1" applyBorder="1" applyAlignment="1">
      <alignment horizontal="center" vertical="center"/>
    </xf>
    <xf numFmtId="176" fontId="1" fillId="0" borderId="54" xfId="7" applyNumberFormat="1" applyFont="1" applyFill="1" applyBorder="1" applyAlignment="1">
      <alignment horizontal="center" vertical="center"/>
    </xf>
    <xf numFmtId="38" fontId="8" fillId="0" borderId="0" xfId="5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0" fontId="1" fillId="0" borderId="14" xfId="8" applyFont="1" applyFill="1" applyBorder="1" applyAlignment="1">
      <alignment vertical="center"/>
    </xf>
    <xf numFmtId="0" fontId="1" fillId="0" borderId="14" xfId="8" applyFont="1" applyFill="1" applyBorder="1" applyAlignment="1">
      <alignment horizontal="left" vertical="center"/>
    </xf>
    <xf numFmtId="0" fontId="11" fillId="0" borderId="14" xfId="8" applyFont="1" applyFill="1" applyBorder="1" applyAlignment="1">
      <alignment horizontal="left" vertical="center"/>
    </xf>
    <xf numFmtId="0" fontId="1" fillId="0" borderId="14" xfId="7" applyFont="1" applyFill="1" applyBorder="1" applyAlignment="1">
      <alignment vertical="center"/>
    </xf>
    <xf numFmtId="176" fontId="1" fillId="0" borderId="16" xfId="7" applyNumberFormat="1" applyFont="1" applyFill="1" applyBorder="1" applyAlignment="1">
      <alignment horizontal="right" vertical="center"/>
    </xf>
    <xf numFmtId="179" fontId="9" fillId="0" borderId="14" xfId="7" applyNumberFormat="1" applyFont="1" applyFill="1" applyBorder="1" applyAlignment="1">
      <alignment horizontal="center" vertical="center"/>
    </xf>
    <xf numFmtId="176" fontId="9" fillId="0" borderId="15" xfId="7" applyNumberFormat="1" applyFont="1" applyFill="1" applyBorder="1" applyAlignment="1">
      <alignment horizontal="center" vertical="center"/>
    </xf>
    <xf numFmtId="176" fontId="9" fillId="0" borderId="17" xfId="7" applyNumberFormat="1" applyFont="1" applyFill="1" applyBorder="1" applyAlignment="1">
      <alignment horizontal="center" vertical="center"/>
    </xf>
    <xf numFmtId="176" fontId="1" fillId="0" borderId="14" xfId="7" applyNumberFormat="1" applyFont="1" applyFill="1" applyBorder="1" applyAlignment="1">
      <alignment horizontal="right" vertical="center"/>
    </xf>
    <xf numFmtId="176" fontId="9" fillId="0" borderId="17" xfId="5" applyNumberFormat="1" applyFont="1" applyFill="1" applyBorder="1" applyAlignment="1">
      <alignment horizontal="center" vertical="center"/>
    </xf>
    <xf numFmtId="38" fontId="1" fillId="0" borderId="24" xfId="5" applyFont="1" applyFill="1" applyBorder="1" applyAlignment="1">
      <alignment vertical="center"/>
    </xf>
    <xf numFmtId="0" fontId="1" fillId="0" borderId="25" xfId="8" applyFont="1" applyFill="1" applyBorder="1" applyAlignment="1">
      <alignment vertical="center"/>
    </xf>
    <xf numFmtId="0" fontId="1" fillId="0" borderId="25" xfId="8" applyFont="1" applyFill="1" applyBorder="1" applyAlignment="1">
      <alignment horizontal="left" vertical="center"/>
    </xf>
    <xf numFmtId="0" fontId="1" fillId="0" borderId="25" xfId="7" applyFont="1" applyFill="1" applyBorder="1" applyAlignment="1">
      <alignment vertical="center"/>
    </xf>
    <xf numFmtId="176" fontId="1" fillId="0" borderId="27" xfId="7" applyNumberFormat="1" applyFont="1" applyFill="1" applyBorder="1" applyAlignment="1">
      <alignment horizontal="right" vertical="center"/>
    </xf>
    <xf numFmtId="179" fontId="9" fillId="0" borderId="25" xfId="7" applyNumberFormat="1" applyFont="1" applyFill="1" applyBorder="1" applyAlignment="1">
      <alignment horizontal="center" vertical="center"/>
    </xf>
    <xf numFmtId="176" fontId="9" fillId="0" borderId="26" xfId="7" applyNumberFormat="1" applyFont="1" applyFill="1" applyBorder="1" applyAlignment="1">
      <alignment horizontal="center" vertical="center"/>
    </xf>
    <xf numFmtId="176" fontId="9" fillId="0" borderId="55" xfId="7" applyNumberFormat="1" applyFont="1" applyFill="1" applyBorder="1" applyAlignment="1">
      <alignment horizontal="center" vertical="center"/>
    </xf>
    <xf numFmtId="176" fontId="1" fillId="0" borderId="25" xfId="7" applyNumberFormat="1" applyFont="1" applyFill="1" applyBorder="1" applyAlignment="1">
      <alignment horizontal="right" vertical="center"/>
    </xf>
    <xf numFmtId="176" fontId="9" fillId="0" borderId="55" xfId="5" applyNumberFormat="1" applyFont="1" applyFill="1" applyBorder="1" applyAlignment="1">
      <alignment horizontal="center" vertical="center"/>
    </xf>
    <xf numFmtId="0" fontId="1" fillId="0" borderId="19" xfId="7" applyFont="1" applyFill="1" applyBorder="1" applyAlignment="1">
      <alignment vertical="top" wrapText="1"/>
    </xf>
    <xf numFmtId="0" fontId="1" fillId="0" borderId="19" xfId="7" applyFont="1" applyFill="1" applyBorder="1" applyAlignment="1">
      <alignment vertical="top"/>
    </xf>
    <xf numFmtId="0" fontId="1" fillId="0" borderId="0" xfId="7" applyFont="1" applyFill="1" applyBorder="1" applyAlignment="1">
      <alignment vertical="top"/>
    </xf>
    <xf numFmtId="0" fontId="2" fillId="0" borderId="0" xfId="7" applyFont="1" applyAlignment="1">
      <alignment horizontal="left" vertical="center"/>
    </xf>
    <xf numFmtId="0" fontId="1" fillId="0" borderId="0" xfId="7" applyFont="1" applyAlignment="1">
      <alignment horizontal="center" vertical="center"/>
    </xf>
    <xf numFmtId="0" fontId="1" fillId="0" borderId="0" xfId="7" applyFont="1"/>
    <xf numFmtId="0" fontId="11" fillId="2" borderId="0" xfId="4" applyFont="1" applyFill="1">
      <alignment vertical="center"/>
    </xf>
    <xf numFmtId="0" fontId="17" fillId="2" borderId="0" xfId="3" applyFont="1" applyFill="1" applyAlignment="1">
      <alignment vertical="center"/>
    </xf>
    <xf numFmtId="0" fontId="6" fillId="2" borderId="0" xfId="3" applyFont="1" applyFill="1" applyAlignment="1">
      <alignment horizontal="center"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0" fontId="1" fillId="2" borderId="20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22" xfId="3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0" fontId="1" fillId="2" borderId="24" xfId="3" applyFont="1" applyFill="1" applyBorder="1" applyAlignment="1">
      <alignment vertical="center"/>
    </xf>
    <xf numFmtId="0" fontId="1" fillId="2" borderId="25" xfId="3" applyFont="1" applyFill="1" applyBorder="1" applyAlignment="1">
      <alignment vertical="center"/>
    </xf>
    <xf numFmtId="0" fontId="1" fillId="2" borderId="26" xfId="3" applyFont="1" applyFill="1" applyBorder="1" applyAlignment="1">
      <alignment vertical="center"/>
    </xf>
    <xf numFmtId="0" fontId="1" fillId="2" borderId="27" xfId="3" applyFont="1" applyFill="1" applyBorder="1" applyAlignment="1">
      <alignment horizontal="center" vertical="center"/>
    </xf>
    <xf numFmtId="0" fontId="1" fillId="2" borderId="55" xfId="3" applyFont="1" applyFill="1" applyBorder="1" applyAlignment="1">
      <alignment horizontal="center" vertical="center"/>
    </xf>
    <xf numFmtId="49" fontId="2" fillId="2" borderId="0" xfId="3" applyNumberFormat="1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38" fontId="1" fillId="2" borderId="20" xfId="5" applyFont="1" applyFill="1" applyBorder="1" applyAlignment="1">
      <alignment vertical="center"/>
    </xf>
    <xf numFmtId="0" fontId="1" fillId="2" borderId="19" xfId="8" applyFont="1" applyFill="1" applyBorder="1" applyAlignment="1">
      <alignment vertical="center"/>
    </xf>
    <xf numFmtId="0" fontId="1" fillId="2" borderId="19" xfId="8" applyFont="1" applyFill="1" applyBorder="1" applyAlignment="1">
      <alignment horizontal="left" vertical="center"/>
    </xf>
    <xf numFmtId="0" fontId="1" fillId="2" borderId="19" xfId="3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22" xfId="3" applyFont="1" applyFill="1" applyBorder="1" applyAlignment="1">
      <alignment vertical="center"/>
    </xf>
    <xf numFmtId="176" fontId="9" fillId="2" borderId="23" xfId="3" applyNumberFormat="1" applyFont="1" applyFill="1" applyBorder="1" applyAlignment="1">
      <alignment vertical="center"/>
    </xf>
    <xf numFmtId="38" fontId="1" fillId="2" borderId="5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2" xfId="3" applyFont="1" applyFill="1" applyBorder="1" applyAlignment="1">
      <alignment vertical="center"/>
    </xf>
    <xf numFmtId="176" fontId="1" fillId="2" borderId="6" xfId="3" applyNumberFormat="1" applyFont="1" applyFill="1" applyBorder="1" applyAlignment="1">
      <alignment horizontal="right" vertical="center"/>
    </xf>
    <xf numFmtId="176" fontId="9" fillId="2" borderId="7" xfId="3" applyNumberFormat="1" applyFont="1" applyFill="1" applyBorder="1" applyAlignment="1">
      <alignment horizontal="center" vertical="center"/>
    </xf>
    <xf numFmtId="0" fontId="1" fillId="2" borderId="5" xfId="3" applyFont="1" applyFill="1" applyBorder="1" applyAlignment="1">
      <alignment vertical="center"/>
    </xf>
    <xf numFmtId="0" fontId="1" fillId="2" borderId="5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38" fontId="1" fillId="2" borderId="0" xfId="5" applyFont="1" applyFill="1" applyBorder="1" applyAlignment="1">
      <alignment vertical="center"/>
    </xf>
    <xf numFmtId="0" fontId="1" fillId="2" borderId="8" xfId="3" applyFont="1" applyFill="1" applyBorder="1" applyAlignment="1">
      <alignment vertical="center"/>
    </xf>
    <xf numFmtId="0" fontId="1" fillId="2" borderId="9" xfId="3" applyFont="1" applyFill="1" applyBorder="1" applyAlignment="1">
      <alignment vertical="center"/>
    </xf>
    <xf numFmtId="38" fontId="1" fillId="2" borderId="9" xfId="5" applyFont="1" applyFill="1" applyBorder="1" applyAlignment="1">
      <alignment vertical="center"/>
    </xf>
    <xf numFmtId="0" fontId="1" fillId="2" borderId="9" xfId="6" applyFont="1" applyFill="1" applyBorder="1" applyAlignment="1">
      <alignment vertical="center"/>
    </xf>
    <xf numFmtId="0" fontId="1" fillId="2" borderId="45" xfId="3" applyFont="1" applyFill="1" applyBorder="1" applyAlignment="1">
      <alignment vertical="center"/>
    </xf>
    <xf numFmtId="176" fontId="1" fillId="2" borderId="10" xfId="3" applyNumberFormat="1" applyFont="1" applyFill="1" applyBorder="1" applyAlignment="1">
      <alignment horizontal="right" vertical="center"/>
    </xf>
    <xf numFmtId="176" fontId="9" fillId="2" borderId="11" xfId="3" applyNumberFormat="1" applyFont="1" applyFill="1" applyBorder="1" applyAlignment="1">
      <alignment horizontal="center" vertical="center"/>
    </xf>
    <xf numFmtId="176" fontId="1" fillId="2" borderId="6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39" xfId="3" applyFont="1" applyFill="1" applyBorder="1" applyAlignment="1">
      <alignment horizontal="left" vertical="center"/>
    </xf>
    <xf numFmtId="0" fontId="1" fillId="2" borderId="52" xfId="3" applyFont="1" applyFill="1" applyBorder="1" applyAlignment="1">
      <alignment horizontal="left" vertical="center"/>
    </xf>
    <xf numFmtId="0" fontId="1" fillId="2" borderId="8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45" xfId="3" applyFont="1" applyFill="1" applyBorder="1" applyAlignment="1">
      <alignment horizontal="left" vertical="center"/>
    </xf>
    <xf numFmtId="0" fontId="1" fillId="2" borderId="5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176" fontId="1" fillId="2" borderId="40" xfId="3" applyNumberFormat="1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left" vertical="center"/>
    </xf>
    <xf numFmtId="0" fontId="1" fillId="2" borderId="2" xfId="3" applyFont="1" applyFill="1" applyBorder="1" applyAlignment="1">
      <alignment horizontal="left" vertical="center"/>
    </xf>
    <xf numFmtId="0" fontId="1" fillId="2" borderId="18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6" fontId="9" fillId="2" borderId="4" xfId="3" applyNumberFormat="1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6" fontId="9" fillId="2" borderId="19" xfId="3" applyNumberFormat="1" applyFont="1" applyFill="1" applyBorder="1" applyAlignment="1">
      <alignment horizontal="center" vertical="center"/>
    </xf>
    <xf numFmtId="0" fontId="1" fillId="2" borderId="28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176" fontId="1" fillId="2" borderId="30" xfId="3" applyNumberFormat="1" applyFont="1" applyFill="1" applyBorder="1" applyAlignment="1">
      <alignment horizontal="right" vertical="center"/>
    </xf>
    <xf numFmtId="176" fontId="9" fillId="2" borderId="3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39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176" fontId="1" fillId="2" borderId="16" xfId="3" applyNumberFormat="1" applyFont="1" applyFill="1" applyBorder="1" applyAlignment="1">
      <alignment horizontal="right" vertical="center"/>
    </xf>
    <xf numFmtId="176" fontId="9" fillId="2" borderId="17" xfId="3" applyNumberFormat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vertical="center"/>
    </xf>
    <xf numFmtId="0" fontId="1" fillId="2" borderId="2" xfId="3" applyFont="1" applyFill="1" applyBorder="1" applyAlignment="1">
      <alignment vertical="center"/>
    </xf>
    <xf numFmtId="38" fontId="1" fillId="2" borderId="2" xfId="5" applyFont="1" applyFill="1" applyBorder="1" applyAlignment="1">
      <alignment vertical="center"/>
    </xf>
    <xf numFmtId="0" fontId="1" fillId="2" borderId="2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9" fillId="0" borderId="7" xfId="2" applyNumberFormat="1" applyFont="1" applyFill="1" applyBorder="1" applyAlignment="1">
      <alignment horizontal="center" vertical="center"/>
    </xf>
    <xf numFmtId="176" fontId="2" fillId="0" borderId="0" xfId="2" applyNumberFormat="1" applyFont="1" applyFill="1" applyAlignment="1">
      <alignment vertical="center"/>
    </xf>
    <xf numFmtId="176" fontId="9" fillId="2" borderId="7" xfId="2" applyNumberFormat="1" applyFont="1" applyFill="1" applyBorder="1" applyAlignment="1">
      <alignment horizontal="center" vertical="center"/>
    </xf>
    <xf numFmtId="176" fontId="9" fillId="2" borderId="11" xfId="2" applyNumberFormat="1" applyFont="1" applyFill="1" applyBorder="1" applyAlignment="1">
      <alignment horizontal="center" vertical="center"/>
    </xf>
    <xf numFmtId="176" fontId="9" fillId="2" borderId="7" xfId="2" applyNumberFormat="1" applyFont="1" applyFill="1" applyBorder="1" applyAlignment="1">
      <alignment horizontal="right" vertical="center"/>
    </xf>
    <xf numFmtId="176" fontId="9" fillId="0" borderId="7" xfId="2" applyNumberFormat="1" applyFont="1" applyFill="1" applyBorder="1" applyAlignment="1">
      <alignment horizontal="right" vertical="center"/>
    </xf>
    <xf numFmtId="176" fontId="9" fillId="2" borderId="17" xfId="2" applyNumberFormat="1" applyFont="1" applyFill="1" applyBorder="1" applyAlignment="1">
      <alignment horizontal="center" vertical="center"/>
    </xf>
    <xf numFmtId="38" fontId="1" fillId="0" borderId="18" xfId="5" applyFont="1" applyFill="1" applyBorder="1" applyAlignment="1">
      <alignment horizontal="center" vertical="center"/>
    </xf>
    <xf numFmtId="176" fontId="9" fillId="2" borderId="4" xfId="2" applyNumberFormat="1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180" fontId="1" fillId="2" borderId="10" xfId="0" applyNumberFormat="1" applyFont="1" applyFill="1" applyBorder="1" applyAlignment="1">
      <alignment horizontal="right" vertical="center"/>
    </xf>
    <xf numFmtId="180" fontId="1" fillId="2" borderId="3" xfId="0" applyNumberFormat="1" applyFont="1" applyFill="1" applyBorder="1" applyAlignment="1">
      <alignment horizontal="right" vertical="center"/>
    </xf>
    <xf numFmtId="0" fontId="9" fillId="2" borderId="23" xfId="3" applyFont="1" applyFill="1" applyBorder="1" applyAlignment="1">
      <alignment vertical="center"/>
    </xf>
    <xf numFmtId="176" fontId="1" fillId="2" borderId="0" xfId="0" applyNumberFormat="1" applyFont="1" applyFill="1" applyBorder="1">
      <alignment vertical="center"/>
    </xf>
    <xf numFmtId="178" fontId="9" fillId="2" borderId="7" xfId="3" applyNumberFormat="1" applyFont="1" applyFill="1" applyBorder="1" applyAlignment="1">
      <alignment horizontal="center" vertical="center"/>
    </xf>
    <xf numFmtId="177" fontId="9" fillId="2" borderId="7" xfId="3" applyNumberFormat="1" applyFont="1" applyFill="1" applyBorder="1" applyAlignment="1">
      <alignment horizontal="center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178" fontId="9" fillId="2" borderId="4" xfId="3" applyNumberFormat="1" applyFont="1" applyFill="1" applyBorder="1" applyAlignment="1">
      <alignment horizontal="center" vertical="center"/>
    </xf>
    <xf numFmtId="178" fontId="9" fillId="2" borderId="19" xfId="3" applyNumberFormat="1" applyFont="1" applyFill="1" applyBorder="1" applyAlignment="1">
      <alignment horizontal="center" vertical="center"/>
    </xf>
    <xf numFmtId="178" fontId="9" fillId="2" borderId="32" xfId="3" applyNumberFormat="1" applyFont="1" applyFill="1" applyBorder="1" applyAlignment="1">
      <alignment horizontal="center" vertical="center"/>
    </xf>
    <xf numFmtId="178" fontId="9" fillId="2" borderId="17" xfId="3" applyNumberFormat="1" applyFont="1" applyFill="1" applyBorder="1" applyAlignment="1">
      <alignment horizontal="center" vertical="center"/>
    </xf>
    <xf numFmtId="176" fontId="9" fillId="0" borderId="45" xfId="7" applyNumberFormat="1" applyFont="1" applyFill="1" applyBorder="1" applyAlignment="1">
      <alignment horizontal="center" vertical="center"/>
    </xf>
    <xf numFmtId="176" fontId="1" fillId="0" borderId="33" xfId="7" applyNumberFormat="1" applyFont="1" applyFill="1" applyBorder="1" applyAlignment="1">
      <alignment horizontal="center" vertical="center"/>
    </xf>
    <xf numFmtId="176" fontId="1" fillId="0" borderId="36" xfId="7" applyNumberFormat="1" applyFont="1" applyFill="1" applyBorder="1" applyAlignment="1">
      <alignment horizontal="center" vertical="center"/>
    </xf>
    <xf numFmtId="179" fontId="9" fillId="0" borderId="12" xfId="7" applyNumberFormat="1" applyFont="1" applyFill="1" applyBorder="1" applyAlignment="1">
      <alignment horizontal="center" vertical="center"/>
    </xf>
    <xf numFmtId="176" fontId="1" fillId="0" borderId="41" xfId="7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5"/>
    <cellStyle name="標準" xfId="0" builtinId="0"/>
    <cellStyle name="標準 5" xfId="7"/>
    <cellStyle name="標準 7" xfId="4"/>
    <cellStyle name="標準 8" xfId="3"/>
    <cellStyle name="標準 9" xfId="2"/>
    <cellStyle name="標準_03.04.01.財務諸表雛形_様式_桜内案１_コピー03　普通会計４表2006.12.23_仕訳" xfId="6"/>
    <cellStyle name="標準_別冊１　Ｐ2～Ｐ5　普通会計４表20070113_仕訳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v1984\&#19979;&#26494;&#24066;&#20849;&#26377;\&#20225;&#30011;&#36001;&#25919;&#37096;\&#36001;&#25919;&#35506;\&#36001;&#25919;&#20418;\&#9325;&#12288;&#26032;&#22320;&#26041;&#20250;&#35336;&#21046;&#24230;\01%20&#36001;&#21209;&#26360;&#39006;&#20316;&#25104;\R01\04%20&#25104;&#26524;&#29289;\01%20&#36001;&#21209;&#26360;&#39006;\&#36001;&#21209;&#26360;&#39006;&#65288;&#20250;&#35336;&#21029;&#65289;\&#19968;&#33324;&#20250;&#35336;\R1&#19968;&#33324;&#36001;&#21209;&#26360;&#39006;&#65288;&#30334;&#19975;&#2087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v1984\&#19979;&#26494;&#24066;&#20849;&#26377;\&#20225;&#30011;&#36001;&#25919;&#37096;\&#36001;&#25919;&#35506;\&#36001;&#25919;&#20418;\&#9325;&#12288;&#26032;&#22320;&#26041;&#20250;&#35336;&#21046;&#24230;\01%20&#36001;&#21209;&#26360;&#39006;&#20316;&#25104;\R01\04%20&#25104;&#26524;&#29289;\01%20&#36001;&#21209;&#26360;&#39006;\&#20840;&#20307;&#12539;&#36899;&#32080;\&#20840;&#20307;&#20250;&#35336;\R1&#20840;&#20307;&#36001;&#21209;&#26360;&#39006;&#65288;&#30334;&#19975;&#2087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v1984\&#19979;&#26494;&#24066;&#20849;&#26377;\&#20225;&#30011;&#36001;&#25919;&#37096;\&#36001;&#25919;&#35506;\&#36001;&#25919;&#20418;\&#9325;&#12288;&#26032;&#22320;&#26041;&#20250;&#35336;&#21046;&#24230;\01%20&#36001;&#21209;&#26360;&#39006;&#20316;&#25104;\R01\04%20&#25104;&#26524;&#29289;\01%20&#36001;&#21209;&#26360;&#39006;\&#20840;&#20307;&#12539;&#36899;&#32080;\&#36899;&#32080;&#20250;&#35336;\R1&#36899;&#32080;&#36001;&#21209;&#26360;&#39006;&#65288;&#30334;&#19975;&#2087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貸借対照表"/>
      <sheetName val="行政コスト計算書"/>
      <sheetName val="純資産変動計算書"/>
      <sheetName val="資金収支計算書"/>
      <sheetName val="行政コスト及び純資産変動計算書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貸借対照表"/>
      <sheetName val="全体行政コスト計算書"/>
      <sheetName val="全体純資産変動計算書"/>
      <sheetName val="全体資金収支計算書"/>
      <sheetName val="全体行政コスト及び純資産変動計算書"/>
      <sheetName val="注記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連結貸借対照表"/>
      <sheetName val="連結行政コスト計算書"/>
      <sheetName val="連結純資産変動計算書"/>
      <sheetName val="連結資金収支計算書"/>
      <sheetName val="連結行政コスト及び純資産変動計算書"/>
      <sheetName val="注記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abSelected="1" topLeftCell="C1" zoomScale="85" zoomScaleNormal="85" zoomScaleSheetLayoutView="85" workbookViewId="0"/>
  </sheetViews>
  <sheetFormatPr defaultRowHeight="12.75" x14ac:dyDescent="0.15"/>
  <cols>
    <col min="1" max="2" width="0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29" width="9" style="2"/>
    <col min="30" max="31" width="0" style="2" hidden="1" customWidth="1"/>
    <col min="32" max="16384" width="9" style="2"/>
  </cols>
  <sheetData>
    <row r="1" spans="1:31" x14ac:dyDescent="0.15">
      <c r="D1" s="2" t="s">
        <v>0</v>
      </c>
    </row>
    <row r="2" spans="1:31" x14ac:dyDescent="0.15">
      <c r="D2" s="2" t="s">
        <v>1</v>
      </c>
    </row>
    <row r="3" spans="1:31" x14ac:dyDescent="0.15">
      <c r="D3" s="2" t="s">
        <v>2</v>
      </c>
    </row>
    <row r="4" spans="1:31" x14ac:dyDescent="0.15">
      <c r="D4" s="2" t="s">
        <v>3</v>
      </c>
    </row>
    <row r="5" spans="1:31" x14ac:dyDescent="0.15">
      <c r="D5" s="2" t="s">
        <v>4</v>
      </c>
    </row>
    <row r="6" spans="1:31" x14ac:dyDescent="0.15">
      <c r="D6" s="2" t="s">
        <v>5</v>
      </c>
    </row>
    <row r="7" spans="1:31" x14ac:dyDescent="0.15">
      <c r="D7" s="2" t="s">
        <v>6</v>
      </c>
    </row>
    <row r="8" spans="1:31" s="8" customFormat="1" ht="13.5" x14ac:dyDescent="0.15">
      <c r="A8" s="3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31" ht="23.25" customHeight="1" x14ac:dyDescent="0.25">
      <c r="C9" s="9"/>
      <c r="D9" s="10" t="s">
        <v>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31" ht="21" customHeight="1" x14ac:dyDescent="0.15">
      <c r="D10" s="11" t="s">
        <v>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1" s="13" customFormat="1" ht="16.5" customHeight="1" thickBot="1" x14ac:dyDescent="0.2">
      <c r="A11" s="12"/>
      <c r="B11" s="12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 t="s">
        <v>9</v>
      </c>
      <c r="AB11" s="15"/>
    </row>
    <row r="12" spans="1:31" s="18" customFormat="1" ht="14.25" customHeight="1" thickBot="1" x14ac:dyDescent="0.2">
      <c r="A12" s="17" t="s">
        <v>10</v>
      </c>
      <c r="B12" s="17" t="s">
        <v>11</v>
      </c>
      <c r="D12" s="19" t="s">
        <v>12</v>
      </c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2" t="s">
        <v>13</v>
      </c>
      <c r="Q12" s="23"/>
      <c r="R12" s="20" t="s">
        <v>12</v>
      </c>
      <c r="S12" s="20"/>
      <c r="T12" s="20"/>
      <c r="U12" s="20"/>
      <c r="V12" s="20"/>
      <c r="W12" s="20"/>
      <c r="X12" s="20"/>
      <c r="Y12" s="20"/>
      <c r="Z12" s="22" t="s">
        <v>13</v>
      </c>
      <c r="AA12" s="23"/>
    </row>
    <row r="13" spans="1:31" ht="14.65" customHeight="1" x14ac:dyDescent="0.15">
      <c r="D13" s="24" t="s">
        <v>14</v>
      </c>
      <c r="E13" s="25"/>
      <c r="F13" s="26"/>
      <c r="G13" s="27"/>
      <c r="H13" s="27"/>
      <c r="I13" s="27"/>
      <c r="J13" s="27"/>
      <c r="K13" s="25"/>
      <c r="L13" s="25"/>
      <c r="M13" s="25"/>
      <c r="N13" s="28"/>
      <c r="O13" s="28"/>
      <c r="P13" s="29"/>
      <c r="Q13" s="30"/>
      <c r="R13" s="26" t="s">
        <v>15</v>
      </c>
      <c r="S13" s="26"/>
      <c r="T13" s="26"/>
      <c r="U13" s="26"/>
      <c r="V13" s="26"/>
      <c r="W13" s="26"/>
      <c r="X13" s="26"/>
      <c r="Y13" s="25"/>
      <c r="Z13" s="29"/>
      <c r="AA13" s="31"/>
    </row>
    <row r="14" spans="1:31" ht="14.65" customHeight="1" x14ac:dyDescent="0.15">
      <c r="A14" s="1" t="s">
        <v>16</v>
      </c>
      <c r="B14" s="1" t="s">
        <v>17</v>
      </c>
      <c r="D14" s="32"/>
      <c r="E14" s="26" t="s">
        <v>18</v>
      </c>
      <c r="F14" s="26"/>
      <c r="G14" s="26"/>
      <c r="H14" s="26"/>
      <c r="I14" s="26"/>
      <c r="J14" s="26"/>
      <c r="K14" s="25"/>
      <c r="L14" s="25"/>
      <c r="M14" s="25"/>
      <c r="N14" s="28"/>
      <c r="O14" s="28"/>
      <c r="P14" s="33">
        <v>69323</v>
      </c>
      <c r="Q14" s="34" t="s">
        <v>19</v>
      </c>
      <c r="R14" s="26"/>
      <c r="S14" s="26" t="s">
        <v>20</v>
      </c>
      <c r="T14" s="26"/>
      <c r="U14" s="26"/>
      <c r="V14" s="26"/>
      <c r="W14" s="26"/>
      <c r="X14" s="26"/>
      <c r="Y14" s="25"/>
      <c r="Z14" s="33">
        <v>23518</v>
      </c>
      <c r="AA14" s="35"/>
      <c r="AD14" s="2">
        <f>IF(AND(AD15="-",AD43="-",AD46="-"),"-",SUM(AD15,AD43,AD46))</f>
        <v>69322574093</v>
      </c>
      <c r="AE14" s="2">
        <f>IF(COUNTIF(AE15:AE19,"-")=COUNTA(AE15:AE19),"-",SUM(AE15:AE19))</f>
        <v>23518310605</v>
      </c>
    </row>
    <row r="15" spans="1:31" ht="14.65" customHeight="1" x14ac:dyDescent="0.15">
      <c r="A15" s="1" t="s">
        <v>21</v>
      </c>
      <c r="B15" s="1" t="s">
        <v>22</v>
      </c>
      <c r="D15" s="32"/>
      <c r="E15" s="26"/>
      <c r="F15" s="26" t="s">
        <v>23</v>
      </c>
      <c r="G15" s="26"/>
      <c r="H15" s="26"/>
      <c r="I15" s="26"/>
      <c r="J15" s="26"/>
      <c r="K15" s="25"/>
      <c r="L15" s="25"/>
      <c r="M15" s="25"/>
      <c r="N15" s="28"/>
      <c r="O15" s="28"/>
      <c r="P15" s="33">
        <v>65420</v>
      </c>
      <c r="Q15" s="34" t="s">
        <v>19</v>
      </c>
      <c r="R15" s="26"/>
      <c r="S15" s="26"/>
      <c r="T15" s="26" t="s">
        <v>24</v>
      </c>
      <c r="U15" s="26"/>
      <c r="V15" s="26"/>
      <c r="W15" s="26"/>
      <c r="X15" s="26"/>
      <c r="Y15" s="25"/>
      <c r="Z15" s="33">
        <v>20826</v>
      </c>
      <c r="AA15" s="35"/>
      <c r="AD15" s="2">
        <f>IF(AND(AD16="-",AD32="-",COUNTIF(AD41:AD42,"-")=COUNTA(AD41:AD42)),"-",SUM(AD16,AD32,AD41:AD42))</f>
        <v>65420494503</v>
      </c>
      <c r="AE15" s="2">
        <v>20826381391</v>
      </c>
    </row>
    <row r="16" spans="1:31" ht="14.65" customHeight="1" x14ac:dyDescent="0.15">
      <c r="A16" s="1" t="s">
        <v>25</v>
      </c>
      <c r="B16" s="1" t="s">
        <v>26</v>
      </c>
      <c r="D16" s="32"/>
      <c r="E16" s="26"/>
      <c r="F16" s="26"/>
      <c r="G16" s="26" t="s">
        <v>27</v>
      </c>
      <c r="H16" s="26"/>
      <c r="I16" s="26"/>
      <c r="J16" s="26"/>
      <c r="K16" s="25"/>
      <c r="L16" s="25"/>
      <c r="M16" s="25"/>
      <c r="N16" s="28"/>
      <c r="O16" s="28"/>
      <c r="P16" s="33">
        <v>39428</v>
      </c>
      <c r="Q16" s="34" t="s">
        <v>19</v>
      </c>
      <c r="R16" s="26"/>
      <c r="S16" s="26"/>
      <c r="T16" s="26" t="s">
        <v>28</v>
      </c>
      <c r="U16" s="26"/>
      <c r="V16" s="26"/>
      <c r="W16" s="26"/>
      <c r="X16" s="26"/>
      <c r="Y16" s="25"/>
      <c r="Z16" s="33" t="s">
        <v>29</v>
      </c>
      <c r="AA16" s="35"/>
      <c r="AD16" s="2">
        <f>IF(COUNTIF(AD17:AD31,"-")=COUNTA(AD17:AD31),"-",SUM(AD17:AD31))</f>
        <v>39427920160</v>
      </c>
      <c r="AE16" s="2" t="s">
        <v>30</v>
      </c>
    </row>
    <row r="17" spans="1:31" ht="14.65" customHeight="1" x14ac:dyDescent="0.15">
      <c r="A17" s="1" t="s">
        <v>31</v>
      </c>
      <c r="B17" s="1" t="s">
        <v>32</v>
      </c>
      <c r="D17" s="32"/>
      <c r="E17" s="26"/>
      <c r="F17" s="26"/>
      <c r="G17" s="26"/>
      <c r="H17" s="26" t="s">
        <v>33</v>
      </c>
      <c r="I17" s="26"/>
      <c r="J17" s="26"/>
      <c r="K17" s="25"/>
      <c r="L17" s="25"/>
      <c r="M17" s="25"/>
      <c r="N17" s="28"/>
      <c r="O17" s="28"/>
      <c r="P17" s="33">
        <v>16146</v>
      </c>
      <c r="Q17" s="34"/>
      <c r="R17" s="26"/>
      <c r="S17" s="26"/>
      <c r="T17" s="26" t="s">
        <v>34</v>
      </c>
      <c r="U17" s="26"/>
      <c r="V17" s="26"/>
      <c r="W17" s="26"/>
      <c r="X17" s="26"/>
      <c r="Y17" s="25"/>
      <c r="Z17" s="33">
        <v>2692</v>
      </c>
      <c r="AA17" s="35"/>
      <c r="AD17" s="2">
        <v>16145699541</v>
      </c>
      <c r="AE17" s="2">
        <v>2691929214</v>
      </c>
    </row>
    <row r="18" spans="1:31" ht="14.65" customHeight="1" x14ac:dyDescent="0.15">
      <c r="A18" s="1" t="s">
        <v>35</v>
      </c>
      <c r="B18" s="1" t="s">
        <v>36</v>
      </c>
      <c r="D18" s="32"/>
      <c r="E18" s="26"/>
      <c r="F18" s="26"/>
      <c r="G18" s="26"/>
      <c r="H18" s="26" t="s">
        <v>37</v>
      </c>
      <c r="I18" s="26"/>
      <c r="J18" s="26"/>
      <c r="K18" s="25"/>
      <c r="L18" s="25"/>
      <c r="M18" s="25"/>
      <c r="N18" s="28"/>
      <c r="O18" s="28"/>
      <c r="P18" s="33">
        <v>1481</v>
      </c>
      <c r="Q18" s="34"/>
      <c r="R18" s="26"/>
      <c r="S18" s="26"/>
      <c r="T18" s="26" t="s">
        <v>38</v>
      </c>
      <c r="U18" s="26"/>
      <c r="V18" s="26"/>
      <c r="W18" s="26"/>
      <c r="X18" s="26"/>
      <c r="Y18" s="25"/>
      <c r="Z18" s="33" t="s">
        <v>39</v>
      </c>
      <c r="AA18" s="35"/>
      <c r="AD18" s="2">
        <v>1481103483</v>
      </c>
      <c r="AE18" s="2" t="s">
        <v>30</v>
      </c>
    </row>
    <row r="19" spans="1:31" ht="14.65" customHeight="1" x14ac:dyDescent="0.15">
      <c r="A19" s="1" t="s">
        <v>40</v>
      </c>
      <c r="B19" s="1" t="s">
        <v>41</v>
      </c>
      <c r="D19" s="32"/>
      <c r="E19" s="26"/>
      <c r="F19" s="26"/>
      <c r="G19" s="26"/>
      <c r="H19" s="26" t="s">
        <v>42</v>
      </c>
      <c r="I19" s="26"/>
      <c r="J19" s="26"/>
      <c r="K19" s="25"/>
      <c r="L19" s="25"/>
      <c r="M19" s="25"/>
      <c r="N19" s="28"/>
      <c r="O19" s="28"/>
      <c r="P19" s="33">
        <v>40970</v>
      </c>
      <c r="Q19" s="34"/>
      <c r="R19" s="26"/>
      <c r="S19" s="26"/>
      <c r="T19" s="26" t="s">
        <v>43</v>
      </c>
      <c r="U19" s="26"/>
      <c r="V19" s="26"/>
      <c r="W19" s="26"/>
      <c r="X19" s="26"/>
      <c r="Y19" s="25"/>
      <c r="Z19" s="33" t="s">
        <v>44</v>
      </c>
      <c r="AA19" s="35"/>
      <c r="AD19" s="2">
        <v>40969843497</v>
      </c>
      <c r="AE19" s="2" t="s">
        <v>30</v>
      </c>
    </row>
    <row r="20" spans="1:31" ht="14.65" customHeight="1" x14ac:dyDescent="0.15">
      <c r="A20" s="1" t="s">
        <v>45</v>
      </c>
      <c r="B20" s="1" t="s">
        <v>46</v>
      </c>
      <c r="D20" s="32"/>
      <c r="E20" s="26"/>
      <c r="F20" s="26"/>
      <c r="G20" s="26"/>
      <c r="H20" s="26" t="s">
        <v>47</v>
      </c>
      <c r="I20" s="26"/>
      <c r="J20" s="26"/>
      <c r="K20" s="25"/>
      <c r="L20" s="25"/>
      <c r="M20" s="25"/>
      <c r="N20" s="28"/>
      <c r="O20" s="28"/>
      <c r="P20" s="33">
        <v>-20612</v>
      </c>
      <c r="Q20" s="34"/>
      <c r="R20" s="26"/>
      <c r="S20" s="26" t="s">
        <v>48</v>
      </c>
      <c r="T20" s="26"/>
      <c r="U20" s="26"/>
      <c r="V20" s="26"/>
      <c r="W20" s="26"/>
      <c r="X20" s="26"/>
      <c r="Y20" s="25"/>
      <c r="Z20" s="33">
        <v>2228</v>
      </c>
      <c r="AA20" s="35"/>
      <c r="AD20" s="2">
        <v>-20612227321</v>
      </c>
      <c r="AE20" s="2">
        <f>IF(COUNTIF(AE21:AE28,"-")=COUNTA(AE21:AE28),"-",SUM(AE21:AE28))</f>
        <v>2228208871</v>
      </c>
    </row>
    <row r="21" spans="1:31" ht="14.65" customHeight="1" x14ac:dyDescent="0.15">
      <c r="A21" s="1" t="s">
        <v>49</v>
      </c>
      <c r="B21" s="1" t="s">
        <v>50</v>
      </c>
      <c r="D21" s="32"/>
      <c r="E21" s="26"/>
      <c r="F21" s="26"/>
      <c r="G21" s="26"/>
      <c r="H21" s="26" t="s">
        <v>51</v>
      </c>
      <c r="I21" s="26"/>
      <c r="J21" s="26"/>
      <c r="K21" s="25"/>
      <c r="L21" s="25"/>
      <c r="M21" s="25"/>
      <c r="N21" s="28"/>
      <c r="O21" s="28"/>
      <c r="P21" s="33">
        <v>2312</v>
      </c>
      <c r="Q21" s="34"/>
      <c r="R21" s="26"/>
      <c r="S21" s="26"/>
      <c r="T21" s="26" t="s">
        <v>52</v>
      </c>
      <c r="U21" s="26"/>
      <c r="V21" s="26"/>
      <c r="W21" s="26"/>
      <c r="X21" s="26"/>
      <c r="Y21" s="25"/>
      <c r="Z21" s="33">
        <v>1743</v>
      </c>
      <c r="AA21" s="35"/>
      <c r="AD21" s="2">
        <v>2311751788</v>
      </c>
      <c r="AE21" s="2">
        <v>1743091484</v>
      </c>
    </row>
    <row r="22" spans="1:31" ht="14.65" customHeight="1" x14ac:dyDescent="0.15">
      <c r="A22" s="1" t="s">
        <v>53</v>
      </c>
      <c r="B22" s="1" t="s">
        <v>54</v>
      </c>
      <c r="D22" s="32"/>
      <c r="E22" s="26"/>
      <c r="F22" s="26"/>
      <c r="G22" s="26"/>
      <c r="H22" s="26" t="s">
        <v>55</v>
      </c>
      <c r="I22" s="26"/>
      <c r="J22" s="26"/>
      <c r="K22" s="25"/>
      <c r="L22" s="25"/>
      <c r="M22" s="25"/>
      <c r="N22" s="28"/>
      <c r="O22" s="28"/>
      <c r="P22" s="33">
        <v>-1393</v>
      </c>
      <c r="Q22" s="34"/>
      <c r="R22" s="26"/>
      <c r="S22" s="26"/>
      <c r="T22" s="26" t="s">
        <v>56</v>
      </c>
      <c r="U22" s="26"/>
      <c r="V22" s="26"/>
      <c r="W22" s="26"/>
      <c r="X22" s="26"/>
      <c r="Y22" s="25"/>
      <c r="Z22" s="33" t="s">
        <v>44</v>
      </c>
      <c r="AA22" s="35"/>
      <c r="AD22" s="2">
        <v>-1393129568</v>
      </c>
      <c r="AE22" s="2" t="s">
        <v>30</v>
      </c>
    </row>
    <row r="23" spans="1:31" ht="14.65" customHeight="1" x14ac:dyDescent="0.15">
      <c r="A23" s="1" t="s">
        <v>57</v>
      </c>
      <c r="B23" s="1" t="s">
        <v>58</v>
      </c>
      <c r="D23" s="32"/>
      <c r="E23" s="26"/>
      <c r="F23" s="26"/>
      <c r="G23" s="26"/>
      <c r="H23" s="26" t="s">
        <v>59</v>
      </c>
      <c r="I23" s="36"/>
      <c r="J23" s="36"/>
      <c r="K23" s="37"/>
      <c r="L23" s="37"/>
      <c r="M23" s="37"/>
      <c r="N23" s="38"/>
      <c r="O23" s="38"/>
      <c r="P23" s="33" t="s">
        <v>39</v>
      </c>
      <c r="Q23" s="34"/>
      <c r="R23" s="26"/>
      <c r="S23" s="26"/>
      <c r="T23" s="26" t="s">
        <v>60</v>
      </c>
      <c r="U23" s="26"/>
      <c r="V23" s="26"/>
      <c r="W23" s="26"/>
      <c r="X23" s="26"/>
      <c r="Y23" s="25"/>
      <c r="Z23" s="33" t="s">
        <v>29</v>
      </c>
      <c r="AA23" s="35"/>
      <c r="AD23" s="2" t="s">
        <v>30</v>
      </c>
      <c r="AE23" s="2" t="s">
        <v>30</v>
      </c>
    </row>
    <row r="24" spans="1:31" ht="14.65" customHeight="1" x14ac:dyDescent="0.15">
      <c r="A24" s="1" t="s">
        <v>61</v>
      </c>
      <c r="B24" s="1" t="s">
        <v>62</v>
      </c>
      <c r="D24" s="32"/>
      <c r="E24" s="26"/>
      <c r="F24" s="26"/>
      <c r="G24" s="26"/>
      <c r="H24" s="26" t="s">
        <v>63</v>
      </c>
      <c r="I24" s="36"/>
      <c r="J24" s="36"/>
      <c r="K24" s="37"/>
      <c r="L24" s="37"/>
      <c r="M24" s="37"/>
      <c r="N24" s="38"/>
      <c r="O24" s="38"/>
      <c r="P24" s="33" t="s">
        <v>29</v>
      </c>
      <c r="Q24" s="34"/>
      <c r="R24" s="25"/>
      <c r="S24" s="26"/>
      <c r="T24" s="26" t="s">
        <v>64</v>
      </c>
      <c r="U24" s="26"/>
      <c r="V24" s="26"/>
      <c r="W24" s="26"/>
      <c r="X24" s="26"/>
      <c r="Y24" s="25"/>
      <c r="Z24" s="33" t="s">
        <v>44</v>
      </c>
      <c r="AA24" s="35"/>
      <c r="AD24" s="2" t="s">
        <v>30</v>
      </c>
      <c r="AE24" s="2" t="s">
        <v>30</v>
      </c>
    </row>
    <row r="25" spans="1:31" ht="14.65" customHeight="1" x14ac:dyDescent="0.15">
      <c r="A25" s="1" t="s">
        <v>65</v>
      </c>
      <c r="B25" s="1" t="s">
        <v>66</v>
      </c>
      <c r="D25" s="32"/>
      <c r="E25" s="26"/>
      <c r="F25" s="26"/>
      <c r="G25" s="26"/>
      <c r="H25" s="26" t="s">
        <v>67</v>
      </c>
      <c r="I25" s="36"/>
      <c r="J25" s="36"/>
      <c r="K25" s="37"/>
      <c r="L25" s="37"/>
      <c r="M25" s="37"/>
      <c r="N25" s="38"/>
      <c r="O25" s="38"/>
      <c r="P25" s="33" t="s">
        <v>68</v>
      </c>
      <c r="Q25" s="34"/>
      <c r="R25" s="25"/>
      <c r="S25" s="26"/>
      <c r="T25" s="26" t="s">
        <v>69</v>
      </c>
      <c r="U25" s="26"/>
      <c r="V25" s="26"/>
      <c r="W25" s="26"/>
      <c r="X25" s="26"/>
      <c r="Y25" s="25"/>
      <c r="Z25" s="33" t="s">
        <v>68</v>
      </c>
      <c r="AA25" s="35"/>
      <c r="AD25" s="2" t="s">
        <v>30</v>
      </c>
      <c r="AE25" s="2" t="s">
        <v>30</v>
      </c>
    </row>
    <row r="26" spans="1:31" ht="14.65" customHeight="1" x14ac:dyDescent="0.15">
      <c r="A26" s="1" t="s">
        <v>70</v>
      </c>
      <c r="B26" s="1" t="s">
        <v>71</v>
      </c>
      <c r="D26" s="32"/>
      <c r="E26" s="26"/>
      <c r="F26" s="26"/>
      <c r="G26" s="26"/>
      <c r="H26" s="26" t="s">
        <v>72</v>
      </c>
      <c r="I26" s="36"/>
      <c r="J26" s="36"/>
      <c r="K26" s="37"/>
      <c r="L26" s="37"/>
      <c r="M26" s="37"/>
      <c r="N26" s="38"/>
      <c r="O26" s="38"/>
      <c r="P26" s="33" t="s">
        <v>44</v>
      </c>
      <c r="Q26" s="34"/>
      <c r="R26" s="26"/>
      <c r="S26" s="26"/>
      <c r="T26" s="26" t="s">
        <v>73</v>
      </c>
      <c r="U26" s="26"/>
      <c r="V26" s="26"/>
      <c r="W26" s="26"/>
      <c r="X26" s="26"/>
      <c r="Y26" s="25"/>
      <c r="Z26" s="33">
        <v>238</v>
      </c>
      <c r="AA26" s="35"/>
      <c r="AD26" s="2" t="s">
        <v>30</v>
      </c>
      <c r="AE26" s="2">
        <v>238436547</v>
      </c>
    </row>
    <row r="27" spans="1:31" ht="14.65" customHeight="1" x14ac:dyDescent="0.15">
      <c r="A27" s="1" t="s">
        <v>74</v>
      </c>
      <c r="B27" s="1" t="s">
        <v>75</v>
      </c>
      <c r="D27" s="32"/>
      <c r="E27" s="26"/>
      <c r="F27" s="26"/>
      <c r="G27" s="26"/>
      <c r="H27" s="26" t="s">
        <v>76</v>
      </c>
      <c r="I27" s="36"/>
      <c r="J27" s="36"/>
      <c r="K27" s="37"/>
      <c r="L27" s="37"/>
      <c r="M27" s="37"/>
      <c r="N27" s="38"/>
      <c r="O27" s="38"/>
      <c r="P27" s="33" t="s">
        <v>77</v>
      </c>
      <c r="Q27" s="34"/>
      <c r="R27" s="26"/>
      <c r="S27" s="26"/>
      <c r="T27" s="26" t="s">
        <v>78</v>
      </c>
      <c r="U27" s="26"/>
      <c r="V27" s="26"/>
      <c r="W27" s="26"/>
      <c r="X27" s="26"/>
      <c r="Y27" s="25"/>
      <c r="Z27" s="33">
        <v>247</v>
      </c>
      <c r="AA27" s="35"/>
      <c r="AD27" s="2" t="s">
        <v>30</v>
      </c>
      <c r="AE27" s="2">
        <v>246680840</v>
      </c>
    </row>
    <row r="28" spans="1:31" ht="14.65" customHeight="1" x14ac:dyDescent="0.15">
      <c r="A28" s="1" t="s">
        <v>79</v>
      </c>
      <c r="B28" s="1" t="s">
        <v>80</v>
      </c>
      <c r="D28" s="32"/>
      <c r="E28" s="26"/>
      <c r="F28" s="26"/>
      <c r="G28" s="26"/>
      <c r="H28" s="26" t="s">
        <v>81</v>
      </c>
      <c r="I28" s="36"/>
      <c r="J28" s="36"/>
      <c r="K28" s="37"/>
      <c r="L28" s="37"/>
      <c r="M28" s="37"/>
      <c r="N28" s="38"/>
      <c r="O28" s="38"/>
      <c r="P28" s="33" t="s">
        <v>68</v>
      </c>
      <c r="Q28" s="34"/>
      <c r="R28" s="26"/>
      <c r="S28" s="26"/>
      <c r="T28" s="26" t="s">
        <v>43</v>
      </c>
      <c r="U28" s="26"/>
      <c r="V28" s="26"/>
      <c r="W28" s="26"/>
      <c r="X28" s="26"/>
      <c r="Y28" s="25"/>
      <c r="Z28" s="33" t="s">
        <v>44</v>
      </c>
      <c r="AA28" s="35"/>
      <c r="AD28" s="2" t="s">
        <v>30</v>
      </c>
      <c r="AE28" s="2" t="s">
        <v>30</v>
      </c>
    </row>
    <row r="29" spans="1:31" ht="14.65" customHeight="1" x14ac:dyDescent="0.15">
      <c r="A29" s="1" t="s">
        <v>82</v>
      </c>
      <c r="B29" s="1" t="s">
        <v>83</v>
      </c>
      <c r="D29" s="32"/>
      <c r="E29" s="26"/>
      <c r="F29" s="26"/>
      <c r="G29" s="26"/>
      <c r="H29" s="26" t="s">
        <v>43</v>
      </c>
      <c r="I29" s="26"/>
      <c r="J29" s="26"/>
      <c r="K29" s="25"/>
      <c r="L29" s="25"/>
      <c r="M29" s="25"/>
      <c r="N29" s="28"/>
      <c r="O29" s="28"/>
      <c r="P29" s="33" t="s">
        <v>68</v>
      </c>
      <c r="Q29" s="34"/>
      <c r="R29" s="39" t="s">
        <v>84</v>
      </c>
      <c r="S29" s="40"/>
      <c r="T29" s="40"/>
      <c r="U29" s="40"/>
      <c r="V29" s="40"/>
      <c r="W29" s="40"/>
      <c r="X29" s="40"/>
      <c r="Y29" s="40"/>
      <c r="Z29" s="41">
        <v>25747</v>
      </c>
      <c r="AA29" s="42" t="s">
        <v>19</v>
      </c>
      <c r="AD29" s="2" t="s">
        <v>30</v>
      </c>
      <c r="AE29" s="2">
        <f>IF(AND(AE14="-",AE20="-"),"-",SUM(AE14,AE20))</f>
        <v>25746519476</v>
      </c>
    </row>
    <row r="30" spans="1:31" ht="14.65" customHeight="1" x14ac:dyDescent="0.15">
      <c r="A30" s="1" t="s">
        <v>85</v>
      </c>
      <c r="D30" s="32"/>
      <c r="E30" s="26"/>
      <c r="F30" s="26"/>
      <c r="G30" s="26"/>
      <c r="H30" s="26" t="s">
        <v>86</v>
      </c>
      <c r="I30" s="26"/>
      <c r="J30" s="26"/>
      <c r="K30" s="25"/>
      <c r="L30" s="25"/>
      <c r="M30" s="25"/>
      <c r="N30" s="28"/>
      <c r="O30" s="28"/>
      <c r="P30" s="33" t="s">
        <v>44</v>
      </c>
      <c r="Q30" s="34"/>
      <c r="R30" s="26" t="s">
        <v>87</v>
      </c>
      <c r="S30" s="43"/>
      <c r="T30" s="43"/>
      <c r="U30" s="43"/>
      <c r="V30" s="43"/>
      <c r="W30" s="43"/>
      <c r="X30" s="43"/>
      <c r="Y30" s="43"/>
      <c r="Z30" s="44"/>
      <c r="AA30" s="45"/>
      <c r="AD30" s="2" t="s">
        <v>30</v>
      </c>
    </row>
    <row r="31" spans="1:31" ht="14.65" customHeight="1" x14ac:dyDescent="0.15">
      <c r="A31" s="1" t="s">
        <v>88</v>
      </c>
      <c r="B31" s="1" t="s">
        <v>89</v>
      </c>
      <c r="D31" s="32"/>
      <c r="E31" s="26"/>
      <c r="F31" s="26"/>
      <c r="G31" s="26"/>
      <c r="H31" s="26" t="s">
        <v>90</v>
      </c>
      <c r="I31" s="26"/>
      <c r="J31" s="26"/>
      <c r="K31" s="25"/>
      <c r="L31" s="25"/>
      <c r="M31" s="25"/>
      <c r="N31" s="28"/>
      <c r="O31" s="28"/>
      <c r="P31" s="33">
        <v>525</v>
      </c>
      <c r="Q31" s="34"/>
      <c r="R31" s="26"/>
      <c r="S31" s="26" t="s">
        <v>91</v>
      </c>
      <c r="T31" s="26"/>
      <c r="U31" s="26"/>
      <c r="V31" s="26"/>
      <c r="W31" s="26"/>
      <c r="X31" s="26"/>
      <c r="Y31" s="25"/>
      <c r="Z31" s="33">
        <v>72965</v>
      </c>
      <c r="AA31" s="35"/>
      <c r="AD31" s="2">
        <v>524878740</v>
      </c>
      <c r="AE31" s="2">
        <v>72964806013</v>
      </c>
    </row>
    <row r="32" spans="1:31" ht="14.65" customHeight="1" x14ac:dyDescent="0.15">
      <c r="A32" s="1" t="s">
        <v>92</v>
      </c>
      <c r="B32" s="1" t="s">
        <v>93</v>
      </c>
      <c r="D32" s="32"/>
      <c r="E32" s="26"/>
      <c r="F32" s="26"/>
      <c r="G32" s="26" t="s">
        <v>94</v>
      </c>
      <c r="H32" s="26"/>
      <c r="I32" s="26"/>
      <c r="J32" s="26"/>
      <c r="K32" s="25"/>
      <c r="L32" s="25"/>
      <c r="M32" s="25"/>
      <c r="N32" s="28"/>
      <c r="O32" s="28"/>
      <c r="P32" s="33">
        <v>25482</v>
      </c>
      <c r="Q32" s="34" t="s">
        <v>19</v>
      </c>
      <c r="R32" s="26"/>
      <c r="S32" s="25" t="s">
        <v>95</v>
      </c>
      <c r="T32" s="26"/>
      <c r="U32" s="26"/>
      <c r="V32" s="26"/>
      <c r="W32" s="26"/>
      <c r="X32" s="26"/>
      <c r="Y32" s="25"/>
      <c r="Z32" s="33">
        <v>-25261</v>
      </c>
      <c r="AA32" s="35"/>
      <c r="AD32" s="2">
        <f>IF(COUNTIF(AD33:AD40,"-")=COUNTA(AD33:AD40),"-",SUM(AD33:AD40))</f>
        <v>25482045726</v>
      </c>
      <c r="AE32" s="2">
        <v>-25261068295</v>
      </c>
    </row>
    <row r="33" spans="1:30" ht="14.65" customHeight="1" x14ac:dyDescent="0.15">
      <c r="A33" s="1" t="s">
        <v>96</v>
      </c>
      <c r="D33" s="32"/>
      <c r="E33" s="26"/>
      <c r="F33" s="26"/>
      <c r="G33" s="26"/>
      <c r="H33" s="26" t="s">
        <v>33</v>
      </c>
      <c r="I33" s="26"/>
      <c r="J33" s="26"/>
      <c r="K33" s="25"/>
      <c r="L33" s="25"/>
      <c r="M33" s="25"/>
      <c r="N33" s="28"/>
      <c r="O33" s="28"/>
      <c r="P33" s="33">
        <v>8555</v>
      </c>
      <c r="Q33" s="34"/>
      <c r="R33" s="32"/>
      <c r="S33" s="26"/>
      <c r="T33" s="26"/>
      <c r="U33" s="26"/>
      <c r="V33" s="26"/>
      <c r="W33" s="26"/>
      <c r="X33" s="26"/>
      <c r="Y33" s="25"/>
      <c r="Z33" s="33"/>
      <c r="AA33" s="46"/>
      <c r="AD33" s="2">
        <v>8554756978</v>
      </c>
    </row>
    <row r="34" spans="1:30" ht="14.65" customHeight="1" x14ac:dyDescent="0.15">
      <c r="A34" s="1" t="s">
        <v>97</v>
      </c>
      <c r="D34" s="32"/>
      <c r="E34" s="26"/>
      <c r="F34" s="26"/>
      <c r="G34" s="26"/>
      <c r="H34" s="26" t="s">
        <v>42</v>
      </c>
      <c r="I34" s="26"/>
      <c r="J34" s="26"/>
      <c r="K34" s="25"/>
      <c r="L34" s="25"/>
      <c r="M34" s="25"/>
      <c r="N34" s="28"/>
      <c r="O34" s="28"/>
      <c r="P34" s="33" t="s">
        <v>44</v>
      </c>
      <c r="Q34" s="34"/>
      <c r="R34" s="47"/>
      <c r="S34" s="48"/>
      <c r="T34" s="48"/>
      <c r="U34" s="48"/>
      <c r="V34" s="48"/>
      <c r="W34" s="48"/>
      <c r="X34" s="48"/>
      <c r="Y34" s="48"/>
      <c r="Z34" s="33"/>
      <c r="AA34" s="35"/>
      <c r="AD34" s="2" t="s">
        <v>30</v>
      </c>
    </row>
    <row r="35" spans="1:30" ht="14.65" customHeight="1" x14ac:dyDescent="0.15">
      <c r="A35" s="1" t="s">
        <v>98</v>
      </c>
      <c r="D35" s="32"/>
      <c r="E35" s="26"/>
      <c r="F35" s="26"/>
      <c r="G35" s="26"/>
      <c r="H35" s="26" t="s">
        <v>47</v>
      </c>
      <c r="I35" s="26"/>
      <c r="J35" s="26"/>
      <c r="K35" s="25"/>
      <c r="L35" s="25"/>
      <c r="M35" s="25"/>
      <c r="N35" s="28"/>
      <c r="O35" s="28"/>
      <c r="P35" s="33" t="s">
        <v>68</v>
      </c>
      <c r="Q35" s="34"/>
      <c r="R35" s="26"/>
      <c r="S35" s="43"/>
      <c r="T35" s="43"/>
      <c r="U35" s="43"/>
      <c r="V35" s="43"/>
      <c r="W35" s="43"/>
      <c r="X35" s="43"/>
      <c r="Y35" s="43"/>
      <c r="Z35" s="44"/>
      <c r="AA35" s="49"/>
      <c r="AD35" s="2" t="s">
        <v>30</v>
      </c>
    </row>
    <row r="36" spans="1:30" ht="14.65" customHeight="1" x14ac:dyDescent="0.15">
      <c r="A36" s="1" t="s">
        <v>99</v>
      </c>
      <c r="D36" s="32"/>
      <c r="E36" s="26"/>
      <c r="F36" s="26"/>
      <c r="G36" s="26"/>
      <c r="H36" s="26" t="s">
        <v>51</v>
      </c>
      <c r="I36" s="26"/>
      <c r="J36" s="26"/>
      <c r="K36" s="25"/>
      <c r="L36" s="25"/>
      <c r="M36" s="25"/>
      <c r="N36" s="28"/>
      <c r="O36" s="28"/>
      <c r="P36" s="33">
        <v>53612</v>
      </c>
      <c r="Q36" s="34"/>
      <c r="R36" s="26"/>
      <c r="S36" s="26"/>
      <c r="T36" s="26"/>
      <c r="U36" s="26"/>
      <c r="V36" s="26"/>
      <c r="W36" s="26"/>
      <c r="X36" s="26"/>
      <c r="Y36" s="25"/>
      <c r="Z36" s="33"/>
      <c r="AA36" s="46"/>
      <c r="AD36" s="2">
        <v>53611706269</v>
      </c>
    </row>
    <row r="37" spans="1:30" ht="14.65" customHeight="1" x14ac:dyDescent="0.15">
      <c r="A37" s="1" t="s">
        <v>100</v>
      </c>
      <c r="D37" s="32"/>
      <c r="E37" s="26"/>
      <c r="F37" s="26"/>
      <c r="G37" s="26"/>
      <c r="H37" s="26" t="s">
        <v>55</v>
      </c>
      <c r="I37" s="26"/>
      <c r="J37" s="26"/>
      <c r="K37" s="25"/>
      <c r="L37" s="25"/>
      <c r="M37" s="25"/>
      <c r="N37" s="28"/>
      <c r="O37" s="28"/>
      <c r="P37" s="33">
        <v>-36912</v>
      </c>
      <c r="Q37" s="34"/>
      <c r="R37" s="24"/>
      <c r="S37" s="25"/>
      <c r="T37" s="25"/>
      <c r="U37" s="25"/>
      <c r="V37" s="25"/>
      <c r="W37" s="25"/>
      <c r="X37" s="25"/>
      <c r="Y37" s="50"/>
      <c r="Z37" s="33"/>
      <c r="AA37" s="46"/>
      <c r="AD37" s="2">
        <v>-36912238277</v>
      </c>
    </row>
    <row r="38" spans="1:30" ht="14.65" customHeight="1" x14ac:dyDescent="0.15">
      <c r="A38" s="1" t="s">
        <v>101</v>
      </c>
      <c r="D38" s="32"/>
      <c r="E38" s="26"/>
      <c r="F38" s="26"/>
      <c r="G38" s="26"/>
      <c r="H38" s="26" t="s">
        <v>43</v>
      </c>
      <c r="I38" s="26"/>
      <c r="J38" s="26"/>
      <c r="K38" s="25"/>
      <c r="L38" s="25"/>
      <c r="M38" s="25"/>
      <c r="N38" s="28"/>
      <c r="O38" s="28"/>
      <c r="P38" s="33" t="s">
        <v>44</v>
      </c>
      <c r="Q38" s="34"/>
      <c r="R38" s="25"/>
      <c r="S38" s="25"/>
      <c r="T38" s="25"/>
      <c r="U38" s="25"/>
      <c r="V38" s="25"/>
      <c r="W38" s="25"/>
      <c r="X38" s="25"/>
      <c r="Y38" s="25"/>
      <c r="Z38" s="33"/>
      <c r="AA38" s="46"/>
      <c r="AD38" s="2" t="s">
        <v>30</v>
      </c>
    </row>
    <row r="39" spans="1:30" ht="14.65" customHeight="1" x14ac:dyDescent="0.15">
      <c r="A39" s="1" t="s">
        <v>102</v>
      </c>
      <c r="D39" s="32"/>
      <c r="E39" s="26"/>
      <c r="F39" s="26"/>
      <c r="G39" s="26"/>
      <c r="H39" s="26" t="s">
        <v>86</v>
      </c>
      <c r="I39" s="26"/>
      <c r="J39" s="26"/>
      <c r="K39" s="25"/>
      <c r="L39" s="25"/>
      <c r="M39" s="25"/>
      <c r="N39" s="28"/>
      <c r="O39" s="28"/>
      <c r="P39" s="33" t="s">
        <v>68</v>
      </c>
      <c r="Q39" s="34"/>
      <c r="R39" s="51"/>
      <c r="S39" s="51"/>
      <c r="T39" s="51"/>
      <c r="U39" s="51"/>
      <c r="V39" s="51"/>
      <c r="W39" s="51"/>
      <c r="X39" s="51"/>
      <c r="Y39" s="51"/>
      <c r="Z39" s="29"/>
      <c r="AA39" s="52"/>
      <c r="AD39" s="2" t="s">
        <v>30</v>
      </c>
    </row>
    <row r="40" spans="1:30" ht="14.65" customHeight="1" x14ac:dyDescent="0.15">
      <c r="A40" s="1" t="s">
        <v>103</v>
      </c>
      <c r="D40" s="32"/>
      <c r="E40" s="26"/>
      <c r="F40" s="26"/>
      <c r="G40" s="26"/>
      <c r="H40" s="26" t="s">
        <v>90</v>
      </c>
      <c r="I40" s="26"/>
      <c r="J40" s="26"/>
      <c r="K40" s="25"/>
      <c r="L40" s="25"/>
      <c r="M40" s="25"/>
      <c r="N40" s="28"/>
      <c r="O40" s="28"/>
      <c r="P40" s="33">
        <v>228</v>
      </c>
      <c r="Q40" s="34"/>
      <c r="R40" s="51"/>
      <c r="S40" s="51"/>
      <c r="T40" s="51"/>
      <c r="U40" s="51"/>
      <c r="V40" s="51"/>
      <c r="W40" s="51"/>
      <c r="X40" s="51"/>
      <c r="Y40" s="51"/>
      <c r="Z40" s="29"/>
      <c r="AA40" s="52"/>
      <c r="AD40" s="2">
        <v>227820756</v>
      </c>
    </row>
    <row r="41" spans="1:30" ht="14.65" customHeight="1" x14ac:dyDescent="0.15">
      <c r="A41" s="1" t="s">
        <v>104</v>
      </c>
      <c r="D41" s="32"/>
      <c r="E41" s="26"/>
      <c r="F41" s="26"/>
      <c r="G41" s="26" t="s">
        <v>105</v>
      </c>
      <c r="H41" s="36"/>
      <c r="I41" s="36"/>
      <c r="J41" s="36"/>
      <c r="K41" s="37"/>
      <c r="L41" s="37"/>
      <c r="M41" s="37"/>
      <c r="N41" s="38"/>
      <c r="O41" s="38"/>
      <c r="P41" s="33">
        <v>1877</v>
      </c>
      <c r="Q41" s="34"/>
      <c r="R41" s="51"/>
      <c r="S41" s="51"/>
      <c r="T41" s="51"/>
      <c r="U41" s="51"/>
      <c r="V41" s="51"/>
      <c r="W41" s="51"/>
      <c r="X41" s="51"/>
      <c r="Y41" s="51"/>
      <c r="Z41" s="29"/>
      <c r="AA41" s="52"/>
      <c r="AD41" s="2">
        <v>1877228453</v>
      </c>
    </row>
    <row r="42" spans="1:30" ht="14.65" customHeight="1" x14ac:dyDescent="0.15">
      <c r="A42" s="1" t="s">
        <v>106</v>
      </c>
      <c r="D42" s="32"/>
      <c r="E42" s="26"/>
      <c r="F42" s="26"/>
      <c r="G42" s="26" t="s">
        <v>107</v>
      </c>
      <c r="H42" s="36"/>
      <c r="I42" s="36"/>
      <c r="J42" s="36"/>
      <c r="K42" s="37"/>
      <c r="L42" s="37"/>
      <c r="M42" s="37"/>
      <c r="N42" s="38"/>
      <c r="O42" s="38"/>
      <c r="P42" s="33">
        <v>-1367</v>
      </c>
      <c r="Q42" s="34"/>
      <c r="R42" s="51"/>
      <c r="S42" s="51"/>
      <c r="T42" s="51"/>
      <c r="U42" s="51"/>
      <c r="V42" s="51"/>
      <c r="W42" s="51"/>
      <c r="X42" s="51"/>
      <c r="Y42" s="51"/>
      <c r="Z42" s="29"/>
      <c r="AA42" s="52"/>
      <c r="AD42" s="2">
        <v>-1366699836</v>
      </c>
    </row>
    <row r="43" spans="1:30" ht="14.65" customHeight="1" x14ac:dyDescent="0.15">
      <c r="A43" s="1" t="s">
        <v>108</v>
      </c>
      <c r="D43" s="32"/>
      <c r="E43" s="26"/>
      <c r="F43" s="26" t="s">
        <v>109</v>
      </c>
      <c r="G43" s="26"/>
      <c r="H43" s="36"/>
      <c r="I43" s="36"/>
      <c r="J43" s="36"/>
      <c r="K43" s="37"/>
      <c r="L43" s="37"/>
      <c r="M43" s="37"/>
      <c r="N43" s="38"/>
      <c r="O43" s="38"/>
      <c r="P43" s="33">
        <v>64</v>
      </c>
      <c r="Q43" s="34"/>
      <c r="R43" s="51"/>
      <c r="S43" s="51"/>
      <c r="T43" s="51"/>
      <c r="U43" s="51"/>
      <c r="V43" s="51"/>
      <c r="W43" s="51"/>
      <c r="X43" s="51"/>
      <c r="Y43" s="51"/>
      <c r="Z43" s="29"/>
      <c r="AA43" s="52"/>
      <c r="AD43" s="2">
        <f>IF(COUNTIF(AD44:AD45,"-")=COUNTA(AD44:AD45),"-",SUM(AD44:AD45))</f>
        <v>64165464</v>
      </c>
    </row>
    <row r="44" spans="1:30" ht="14.65" customHeight="1" x14ac:dyDescent="0.15">
      <c r="A44" s="1" t="s">
        <v>110</v>
      </c>
      <c r="D44" s="32"/>
      <c r="E44" s="26"/>
      <c r="F44" s="26"/>
      <c r="G44" s="26" t="s">
        <v>111</v>
      </c>
      <c r="H44" s="26"/>
      <c r="I44" s="26"/>
      <c r="J44" s="26"/>
      <c r="K44" s="25"/>
      <c r="L44" s="25"/>
      <c r="M44" s="25"/>
      <c r="N44" s="28"/>
      <c r="O44" s="28"/>
      <c r="P44" s="33">
        <v>0</v>
      </c>
      <c r="Q44" s="34"/>
      <c r="R44" s="51"/>
      <c r="S44" s="51"/>
      <c r="T44" s="51"/>
      <c r="U44" s="51"/>
      <c r="V44" s="51"/>
      <c r="W44" s="51"/>
      <c r="X44" s="51"/>
      <c r="Y44" s="51"/>
      <c r="Z44" s="29"/>
      <c r="AA44" s="52"/>
      <c r="AD44" s="2">
        <v>0</v>
      </c>
    </row>
    <row r="45" spans="1:30" ht="14.65" customHeight="1" x14ac:dyDescent="0.15">
      <c r="A45" s="1" t="s">
        <v>112</v>
      </c>
      <c r="D45" s="32"/>
      <c r="E45" s="26"/>
      <c r="F45" s="26"/>
      <c r="G45" s="26" t="s">
        <v>43</v>
      </c>
      <c r="H45" s="26"/>
      <c r="I45" s="26"/>
      <c r="J45" s="26"/>
      <c r="K45" s="25"/>
      <c r="L45" s="25"/>
      <c r="M45" s="25"/>
      <c r="N45" s="28"/>
      <c r="O45" s="28"/>
      <c r="P45" s="33">
        <v>64</v>
      </c>
      <c r="Q45" s="34"/>
      <c r="R45" s="51"/>
      <c r="S45" s="51"/>
      <c r="T45" s="51"/>
      <c r="U45" s="51"/>
      <c r="V45" s="51"/>
      <c r="W45" s="51"/>
      <c r="X45" s="51"/>
      <c r="Y45" s="51"/>
      <c r="Z45" s="29"/>
      <c r="AA45" s="52"/>
      <c r="AD45" s="2">
        <v>64165464</v>
      </c>
    </row>
    <row r="46" spans="1:30" ht="14.65" customHeight="1" x14ac:dyDescent="0.15">
      <c r="A46" s="1" t="s">
        <v>113</v>
      </c>
      <c r="D46" s="32"/>
      <c r="E46" s="26"/>
      <c r="F46" s="26" t="s">
        <v>114</v>
      </c>
      <c r="G46" s="26"/>
      <c r="H46" s="26"/>
      <c r="I46" s="26"/>
      <c r="J46" s="26"/>
      <c r="K46" s="26"/>
      <c r="L46" s="25"/>
      <c r="M46" s="25"/>
      <c r="N46" s="28"/>
      <c r="O46" s="28"/>
      <c r="P46" s="33">
        <v>3838</v>
      </c>
      <c r="Q46" s="34"/>
      <c r="R46" s="51"/>
      <c r="S46" s="51"/>
      <c r="T46" s="51"/>
      <c r="U46" s="51"/>
      <c r="V46" s="51"/>
      <c r="W46" s="51"/>
      <c r="X46" s="51"/>
      <c r="Y46" s="51"/>
      <c r="Z46" s="29"/>
      <c r="AA46" s="52"/>
      <c r="AD46" s="2">
        <f>IF(COUNTIF(AD47:AD58,"-")=COUNTA(AD47:AD58),"-",SUM(AD47,AD51:AD54,AD57:AD58))</f>
        <v>3837914126</v>
      </c>
    </row>
    <row r="47" spans="1:30" ht="14.65" customHeight="1" x14ac:dyDescent="0.15">
      <c r="A47" s="1" t="s">
        <v>115</v>
      </c>
      <c r="D47" s="32"/>
      <c r="E47" s="26"/>
      <c r="F47" s="26"/>
      <c r="G47" s="26" t="s">
        <v>116</v>
      </c>
      <c r="H47" s="26"/>
      <c r="I47" s="26"/>
      <c r="J47" s="26"/>
      <c r="K47" s="26"/>
      <c r="L47" s="25"/>
      <c r="M47" s="25"/>
      <c r="N47" s="28"/>
      <c r="O47" s="28"/>
      <c r="P47" s="33">
        <v>1747</v>
      </c>
      <c r="Q47" s="34"/>
      <c r="R47" s="51"/>
      <c r="S47" s="51"/>
      <c r="T47" s="51"/>
      <c r="U47" s="51"/>
      <c r="V47" s="51"/>
      <c r="W47" s="51"/>
      <c r="X47" s="51"/>
      <c r="Y47" s="51"/>
      <c r="Z47" s="29"/>
      <c r="AA47" s="52"/>
      <c r="AD47" s="2">
        <f>IF(COUNTIF(AD48:AD50,"-")=COUNTA(AD48:AD50),"-",SUM(AD48:AD50))</f>
        <v>1747353297</v>
      </c>
    </row>
    <row r="48" spans="1:30" ht="14.65" customHeight="1" x14ac:dyDescent="0.15">
      <c r="A48" s="1" t="s">
        <v>117</v>
      </c>
      <c r="D48" s="32"/>
      <c r="E48" s="26"/>
      <c r="F48" s="26"/>
      <c r="G48" s="26"/>
      <c r="H48" s="26" t="s">
        <v>118</v>
      </c>
      <c r="I48" s="26"/>
      <c r="J48" s="26"/>
      <c r="K48" s="26"/>
      <c r="L48" s="25"/>
      <c r="M48" s="25"/>
      <c r="N48" s="28"/>
      <c r="O48" s="28"/>
      <c r="P48" s="33">
        <v>0</v>
      </c>
      <c r="Q48" s="34"/>
      <c r="R48" s="51"/>
      <c r="S48" s="51"/>
      <c r="T48" s="51"/>
      <c r="U48" s="51"/>
      <c r="V48" s="51"/>
      <c r="W48" s="51"/>
      <c r="X48" s="51"/>
      <c r="Y48" s="51"/>
      <c r="Z48" s="29"/>
      <c r="AA48" s="52"/>
      <c r="AD48" s="2">
        <v>0</v>
      </c>
    </row>
    <row r="49" spans="1:30" ht="14.65" customHeight="1" x14ac:dyDescent="0.15">
      <c r="A49" s="1" t="s">
        <v>119</v>
      </c>
      <c r="D49" s="32"/>
      <c r="E49" s="26"/>
      <c r="F49" s="26"/>
      <c r="G49" s="26"/>
      <c r="H49" s="26" t="s">
        <v>120</v>
      </c>
      <c r="I49" s="26"/>
      <c r="J49" s="26"/>
      <c r="K49" s="26"/>
      <c r="L49" s="25"/>
      <c r="M49" s="25"/>
      <c r="N49" s="28"/>
      <c r="O49" s="28"/>
      <c r="P49" s="33">
        <v>1747</v>
      </c>
      <c r="Q49" s="34"/>
      <c r="R49" s="51"/>
      <c r="S49" s="51"/>
      <c r="T49" s="51"/>
      <c r="U49" s="51"/>
      <c r="V49" s="51"/>
      <c r="W49" s="51"/>
      <c r="X49" s="51"/>
      <c r="Y49" s="51"/>
      <c r="Z49" s="29"/>
      <c r="AA49" s="52"/>
      <c r="AD49" s="2">
        <v>1747353297</v>
      </c>
    </row>
    <row r="50" spans="1:30" ht="14.65" customHeight="1" x14ac:dyDescent="0.15">
      <c r="A50" s="1" t="s">
        <v>121</v>
      </c>
      <c r="D50" s="32"/>
      <c r="E50" s="26"/>
      <c r="F50" s="26"/>
      <c r="G50" s="26"/>
      <c r="H50" s="26" t="s">
        <v>43</v>
      </c>
      <c r="I50" s="26"/>
      <c r="J50" s="26"/>
      <c r="K50" s="26"/>
      <c r="L50" s="25"/>
      <c r="M50" s="25"/>
      <c r="N50" s="28"/>
      <c r="O50" s="28"/>
      <c r="P50" s="33" t="s">
        <v>44</v>
      </c>
      <c r="Q50" s="34"/>
      <c r="R50" s="51"/>
      <c r="S50" s="51"/>
      <c r="T50" s="51"/>
      <c r="U50" s="51"/>
      <c r="V50" s="51"/>
      <c r="W50" s="51"/>
      <c r="X50" s="51"/>
      <c r="Y50" s="51"/>
      <c r="Z50" s="29"/>
      <c r="AA50" s="52"/>
      <c r="AD50" s="2" t="s">
        <v>30</v>
      </c>
    </row>
    <row r="51" spans="1:30" ht="14.65" customHeight="1" x14ac:dyDescent="0.15">
      <c r="A51" s="1" t="s">
        <v>122</v>
      </c>
      <c r="D51" s="32"/>
      <c r="E51" s="26"/>
      <c r="F51" s="26"/>
      <c r="G51" s="26" t="s">
        <v>123</v>
      </c>
      <c r="H51" s="26"/>
      <c r="I51" s="26"/>
      <c r="J51" s="26"/>
      <c r="K51" s="26"/>
      <c r="L51" s="25"/>
      <c r="M51" s="25"/>
      <c r="N51" s="28"/>
      <c r="O51" s="28"/>
      <c r="P51" s="33">
        <v>-59</v>
      </c>
      <c r="Q51" s="34"/>
      <c r="R51" s="51"/>
      <c r="S51" s="51"/>
      <c r="T51" s="51"/>
      <c r="U51" s="51"/>
      <c r="V51" s="51"/>
      <c r="W51" s="51"/>
      <c r="X51" s="51"/>
      <c r="Y51" s="51"/>
      <c r="Z51" s="29"/>
      <c r="AA51" s="52"/>
      <c r="AD51" s="2">
        <v>-59369383</v>
      </c>
    </row>
    <row r="52" spans="1:30" ht="14.65" customHeight="1" x14ac:dyDescent="0.15">
      <c r="A52" s="1" t="s">
        <v>124</v>
      </c>
      <c r="D52" s="32"/>
      <c r="E52" s="26"/>
      <c r="F52" s="26"/>
      <c r="G52" s="26" t="s">
        <v>125</v>
      </c>
      <c r="H52" s="26"/>
      <c r="I52" s="26"/>
      <c r="J52" s="26"/>
      <c r="K52" s="25"/>
      <c r="L52" s="25"/>
      <c r="M52" s="25"/>
      <c r="N52" s="28"/>
      <c r="O52" s="28"/>
      <c r="P52" s="33">
        <v>229</v>
      </c>
      <c r="Q52" s="34"/>
      <c r="R52" s="51"/>
      <c r="S52" s="51"/>
      <c r="T52" s="51"/>
      <c r="U52" s="51"/>
      <c r="V52" s="51"/>
      <c r="W52" s="51"/>
      <c r="X52" s="51"/>
      <c r="Y52" s="51"/>
      <c r="Z52" s="29"/>
      <c r="AA52" s="52"/>
      <c r="AD52" s="2">
        <v>229373848</v>
      </c>
    </row>
    <row r="53" spans="1:30" ht="14.65" customHeight="1" x14ac:dyDescent="0.15">
      <c r="A53" s="1" t="s">
        <v>126</v>
      </c>
      <c r="D53" s="32"/>
      <c r="E53" s="26"/>
      <c r="F53" s="26"/>
      <c r="G53" s="26" t="s">
        <v>127</v>
      </c>
      <c r="H53" s="26"/>
      <c r="I53" s="26"/>
      <c r="J53" s="26"/>
      <c r="K53" s="25"/>
      <c r="L53" s="25"/>
      <c r="M53" s="25"/>
      <c r="N53" s="28"/>
      <c r="O53" s="28"/>
      <c r="P53" s="33">
        <v>191</v>
      </c>
      <c r="Q53" s="34"/>
      <c r="R53" s="51"/>
      <c r="S53" s="51"/>
      <c r="T53" s="51"/>
      <c r="U53" s="51"/>
      <c r="V53" s="51"/>
      <c r="W53" s="51"/>
      <c r="X53" s="51"/>
      <c r="Y53" s="51"/>
      <c r="Z53" s="29"/>
      <c r="AA53" s="52"/>
      <c r="AD53" s="2">
        <v>191007454</v>
      </c>
    </row>
    <row r="54" spans="1:30" ht="14.65" customHeight="1" x14ac:dyDescent="0.15">
      <c r="A54" s="1" t="s">
        <v>128</v>
      </c>
      <c r="D54" s="32"/>
      <c r="E54" s="26"/>
      <c r="F54" s="26"/>
      <c r="G54" s="26" t="s">
        <v>129</v>
      </c>
      <c r="H54" s="26"/>
      <c r="I54" s="26"/>
      <c r="J54" s="26"/>
      <c r="K54" s="25"/>
      <c r="L54" s="25"/>
      <c r="M54" s="25"/>
      <c r="N54" s="28"/>
      <c r="O54" s="28"/>
      <c r="P54" s="33">
        <v>1740</v>
      </c>
      <c r="Q54" s="34"/>
      <c r="R54" s="51"/>
      <c r="S54" s="51"/>
      <c r="T54" s="51"/>
      <c r="U54" s="51"/>
      <c r="V54" s="51"/>
      <c r="W54" s="51"/>
      <c r="X54" s="51"/>
      <c r="Y54" s="51"/>
      <c r="Z54" s="29"/>
      <c r="AA54" s="52"/>
      <c r="AD54" s="2">
        <f>IF(COUNTIF(AD55:AD56,"-")=COUNTA(AD55:AD56),"-",SUM(AD55:AD56))</f>
        <v>1739816521</v>
      </c>
    </row>
    <row r="55" spans="1:30" ht="14.65" customHeight="1" x14ac:dyDescent="0.15">
      <c r="A55" s="1" t="s">
        <v>130</v>
      </c>
      <c r="D55" s="32"/>
      <c r="E55" s="26"/>
      <c r="F55" s="26"/>
      <c r="G55" s="26"/>
      <c r="H55" s="26" t="s">
        <v>131</v>
      </c>
      <c r="I55" s="26"/>
      <c r="J55" s="26"/>
      <c r="K55" s="25"/>
      <c r="L55" s="25"/>
      <c r="M55" s="25"/>
      <c r="N55" s="28"/>
      <c r="O55" s="28"/>
      <c r="P55" s="33">
        <v>120</v>
      </c>
      <c r="Q55" s="34"/>
      <c r="R55" s="51"/>
      <c r="S55" s="51"/>
      <c r="T55" s="51"/>
      <c r="U55" s="51"/>
      <c r="V55" s="51"/>
      <c r="W55" s="51"/>
      <c r="X55" s="51"/>
      <c r="Y55" s="51"/>
      <c r="Z55" s="29"/>
      <c r="AA55" s="52"/>
      <c r="AD55" s="2">
        <v>120000000</v>
      </c>
    </row>
    <row r="56" spans="1:30" ht="14.65" customHeight="1" x14ac:dyDescent="0.15">
      <c r="A56" s="1" t="s">
        <v>132</v>
      </c>
      <c r="D56" s="32"/>
      <c r="E56" s="25"/>
      <c r="F56" s="26"/>
      <c r="G56" s="26"/>
      <c r="H56" s="26" t="s">
        <v>43</v>
      </c>
      <c r="I56" s="26"/>
      <c r="J56" s="26"/>
      <c r="K56" s="25"/>
      <c r="L56" s="25"/>
      <c r="M56" s="25"/>
      <c r="N56" s="28"/>
      <c r="O56" s="28"/>
      <c r="P56" s="33">
        <v>1620</v>
      </c>
      <c r="Q56" s="34"/>
      <c r="R56" s="51"/>
      <c r="S56" s="51"/>
      <c r="T56" s="51"/>
      <c r="U56" s="51"/>
      <c r="V56" s="51"/>
      <c r="W56" s="51"/>
      <c r="X56" s="51"/>
      <c r="Y56" s="51"/>
      <c r="Z56" s="29"/>
      <c r="AA56" s="52"/>
      <c r="AD56" s="2">
        <v>1619816521</v>
      </c>
    </row>
    <row r="57" spans="1:30" ht="14.65" customHeight="1" x14ac:dyDescent="0.15">
      <c r="A57" s="1" t="s">
        <v>133</v>
      </c>
      <c r="D57" s="32"/>
      <c r="E57" s="25"/>
      <c r="F57" s="26"/>
      <c r="G57" s="26" t="s">
        <v>43</v>
      </c>
      <c r="H57" s="26"/>
      <c r="I57" s="26"/>
      <c r="J57" s="26"/>
      <c r="K57" s="25"/>
      <c r="L57" s="25"/>
      <c r="M57" s="25"/>
      <c r="N57" s="28"/>
      <c r="O57" s="28"/>
      <c r="P57" s="33" t="s">
        <v>68</v>
      </c>
      <c r="Q57" s="34"/>
      <c r="R57" s="51"/>
      <c r="S57" s="51"/>
      <c r="T57" s="51"/>
      <c r="U57" s="51"/>
      <c r="V57" s="51"/>
      <c r="W57" s="51"/>
      <c r="X57" s="51"/>
      <c r="Y57" s="51"/>
      <c r="Z57" s="29"/>
      <c r="AA57" s="52"/>
      <c r="AD57" s="2" t="s">
        <v>30</v>
      </c>
    </row>
    <row r="58" spans="1:30" ht="14.65" customHeight="1" x14ac:dyDescent="0.15">
      <c r="A58" s="1" t="s">
        <v>134</v>
      </c>
      <c r="D58" s="32"/>
      <c r="E58" s="25"/>
      <c r="F58" s="26"/>
      <c r="G58" s="26" t="s">
        <v>135</v>
      </c>
      <c r="H58" s="26"/>
      <c r="I58" s="26"/>
      <c r="J58" s="26"/>
      <c r="K58" s="25"/>
      <c r="L58" s="25"/>
      <c r="M58" s="25"/>
      <c r="N58" s="28"/>
      <c r="O58" s="28"/>
      <c r="P58" s="33">
        <v>-10</v>
      </c>
      <c r="Q58" s="34"/>
      <c r="R58" s="51"/>
      <c r="S58" s="51"/>
      <c r="T58" s="51"/>
      <c r="U58" s="51"/>
      <c r="V58" s="51"/>
      <c r="W58" s="51"/>
      <c r="X58" s="51"/>
      <c r="Y58" s="51"/>
      <c r="Z58" s="29"/>
      <c r="AA58" s="52"/>
      <c r="AD58" s="2">
        <v>-10267611</v>
      </c>
    </row>
    <row r="59" spans="1:30" ht="14.65" customHeight="1" x14ac:dyDescent="0.15">
      <c r="A59" s="1" t="s">
        <v>136</v>
      </c>
      <c r="D59" s="32"/>
      <c r="E59" s="25" t="s">
        <v>137</v>
      </c>
      <c r="F59" s="26"/>
      <c r="G59" s="27"/>
      <c r="H59" s="27"/>
      <c r="I59" s="27"/>
      <c r="J59" s="25"/>
      <c r="K59" s="25"/>
      <c r="L59" s="25"/>
      <c r="M59" s="25"/>
      <c r="N59" s="28"/>
      <c r="O59" s="28"/>
      <c r="P59" s="33">
        <v>4128</v>
      </c>
      <c r="Q59" s="34"/>
      <c r="R59" s="51"/>
      <c r="S59" s="51"/>
      <c r="T59" s="51"/>
      <c r="U59" s="51"/>
      <c r="V59" s="51"/>
      <c r="W59" s="51"/>
      <c r="X59" s="51"/>
      <c r="Y59" s="51"/>
      <c r="Z59" s="29"/>
      <c r="AA59" s="52"/>
      <c r="AD59" s="2">
        <f>IF(COUNTIF(AD60:AD68,"-")=COUNTA(AD60:AD68),"-",SUM(AD60:AD63,AD66:AD68))</f>
        <v>4127683101</v>
      </c>
    </row>
    <row r="60" spans="1:30" ht="14.65" customHeight="1" x14ac:dyDescent="0.15">
      <c r="A60" s="1" t="s">
        <v>138</v>
      </c>
      <c r="D60" s="32"/>
      <c r="E60" s="25"/>
      <c r="F60" s="26" t="s">
        <v>139</v>
      </c>
      <c r="G60" s="27"/>
      <c r="H60" s="27"/>
      <c r="I60" s="27"/>
      <c r="J60" s="25"/>
      <c r="K60" s="25"/>
      <c r="L60" s="25"/>
      <c r="M60" s="25"/>
      <c r="N60" s="28"/>
      <c r="O60" s="28"/>
      <c r="P60" s="33">
        <v>1129</v>
      </c>
      <c r="Q60" s="34"/>
      <c r="R60" s="51"/>
      <c r="S60" s="51"/>
      <c r="T60" s="51"/>
      <c r="U60" s="51"/>
      <c r="V60" s="51"/>
      <c r="W60" s="51"/>
      <c r="X60" s="51"/>
      <c r="Y60" s="51"/>
      <c r="Z60" s="29"/>
      <c r="AA60" s="52"/>
      <c r="AD60" s="2">
        <v>1129192325</v>
      </c>
    </row>
    <row r="61" spans="1:30" ht="14.65" customHeight="1" x14ac:dyDescent="0.15">
      <c r="A61" s="1" t="s">
        <v>140</v>
      </c>
      <c r="D61" s="32"/>
      <c r="E61" s="25"/>
      <c r="F61" s="26" t="s">
        <v>141</v>
      </c>
      <c r="G61" s="26"/>
      <c r="H61" s="36"/>
      <c r="I61" s="26"/>
      <c r="J61" s="26"/>
      <c r="K61" s="25"/>
      <c r="L61" s="25"/>
      <c r="M61" s="25"/>
      <c r="N61" s="28"/>
      <c r="O61" s="28"/>
      <c r="P61" s="33">
        <v>42</v>
      </c>
      <c r="Q61" s="34"/>
      <c r="R61" s="51"/>
      <c r="S61" s="51"/>
      <c r="T61" s="51"/>
      <c r="U61" s="51"/>
      <c r="V61" s="51"/>
      <c r="W61" s="51"/>
      <c r="X61" s="51"/>
      <c r="Y61" s="51"/>
      <c r="Z61" s="29"/>
      <c r="AA61" s="52"/>
      <c r="AD61" s="2">
        <v>41526726</v>
      </c>
    </row>
    <row r="62" spans="1:30" ht="14.65" customHeight="1" x14ac:dyDescent="0.15">
      <c r="A62" s="1">
        <v>1500000</v>
      </c>
      <c r="D62" s="32"/>
      <c r="E62" s="25"/>
      <c r="F62" s="26" t="s">
        <v>142</v>
      </c>
      <c r="G62" s="26"/>
      <c r="H62" s="26"/>
      <c r="I62" s="26"/>
      <c r="J62" s="26"/>
      <c r="K62" s="25"/>
      <c r="L62" s="25"/>
      <c r="M62" s="25"/>
      <c r="N62" s="28"/>
      <c r="O62" s="28"/>
      <c r="P62" s="33">
        <v>0</v>
      </c>
      <c r="Q62" s="34"/>
      <c r="R62" s="51"/>
      <c r="S62" s="51"/>
      <c r="T62" s="51"/>
      <c r="U62" s="51"/>
      <c r="V62" s="51"/>
      <c r="W62" s="51"/>
      <c r="X62" s="51"/>
      <c r="Y62" s="51"/>
      <c r="Z62" s="29"/>
      <c r="AA62" s="52"/>
      <c r="AD62" s="2">
        <v>0</v>
      </c>
    </row>
    <row r="63" spans="1:30" ht="14.65" customHeight="1" x14ac:dyDescent="0.15">
      <c r="A63" s="1" t="s">
        <v>143</v>
      </c>
      <c r="D63" s="32"/>
      <c r="E63" s="26"/>
      <c r="F63" s="26" t="s">
        <v>129</v>
      </c>
      <c r="G63" s="26"/>
      <c r="H63" s="36"/>
      <c r="I63" s="26"/>
      <c r="J63" s="26"/>
      <c r="K63" s="25"/>
      <c r="L63" s="25"/>
      <c r="M63" s="25"/>
      <c r="N63" s="28"/>
      <c r="O63" s="28"/>
      <c r="P63" s="33">
        <v>2959</v>
      </c>
      <c r="Q63" s="34"/>
      <c r="R63" s="51"/>
      <c r="S63" s="51"/>
      <c r="T63" s="51"/>
      <c r="U63" s="51"/>
      <c r="V63" s="51"/>
      <c r="W63" s="51"/>
      <c r="X63" s="51"/>
      <c r="Y63" s="51"/>
      <c r="Z63" s="29"/>
      <c r="AA63" s="52"/>
      <c r="AD63" s="2">
        <f>IF(COUNTIF(AD64:AD65,"-")=COUNTA(AD64:AD65),"-",SUM(AD64:AD65))</f>
        <v>2959186873</v>
      </c>
    </row>
    <row r="64" spans="1:30" ht="14.65" customHeight="1" x14ac:dyDescent="0.15">
      <c r="A64" s="1" t="s">
        <v>144</v>
      </c>
      <c r="D64" s="32"/>
      <c r="E64" s="26"/>
      <c r="F64" s="26"/>
      <c r="G64" s="26" t="s">
        <v>145</v>
      </c>
      <c r="H64" s="26"/>
      <c r="I64" s="26"/>
      <c r="J64" s="26"/>
      <c r="K64" s="25"/>
      <c r="L64" s="25"/>
      <c r="M64" s="25"/>
      <c r="N64" s="28"/>
      <c r="O64" s="28"/>
      <c r="P64" s="33">
        <v>2014</v>
      </c>
      <c r="Q64" s="34"/>
      <c r="R64" s="51"/>
      <c r="S64" s="51"/>
      <c r="T64" s="51"/>
      <c r="U64" s="51"/>
      <c r="V64" s="51"/>
      <c r="W64" s="51"/>
      <c r="X64" s="51"/>
      <c r="Y64" s="51"/>
      <c r="Z64" s="29"/>
      <c r="AA64" s="52"/>
      <c r="AD64" s="2">
        <v>2014153655</v>
      </c>
    </row>
    <row r="65" spans="1:31" ht="14.65" customHeight="1" x14ac:dyDescent="0.15">
      <c r="A65" s="1" t="s">
        <v>146</v>
      </c>
      <c r="D65" s="32"/>
      <c r="E65" s="26"/>
      <c r="F65" s="26"/>
      <c r="G65" s="26" t="s">
        <v>131</v>
      </c>
      <c r="H65" s="26"/>
      <c r="I65" s="26"/>
      <c r="J65" s="26"/>
      <c r="K65" s="25"/>
      <c r="L65" s="25"/>
      <c r="M65" s="25"/>
      <c r="N65" s="28"/>
      <c r="O65" s="28"/>
      <c r="P65" s="33">
        <v>945</v>
      </c>
      <c r="Q65" s="34"/>
      <c r="R65" s="51"/>
      <c r="S65" s="51"/>
      <c r="T65" s="51"/>
      <c r="U65" s="51"/>
      <c r="V65" s="51"/>
      <c r="W65" s="51"/>
      <c r="X65" s="51"/>
      <c r="Y65" s="51"/>
      <c r="Z65" s="29"/>
      <c r="AA65" s="52"/>
      <c r="AD65" s="2">
        <v>945033218</v>
      </c>
    </row>
    <row r="66" spans="1:31" ht="14.65" customHeight="1" x14ac:dyDescent="0.15">
      <c r="A66" s="1" t="s">
        <v>147</v>
      </c>
      <c r="D66" s="32"/>
      <c r="E66" s="26"/>
      <c r="F66" s="26" t="s">
        <v>148</v>
      </c>
      <c r="G66" s="26"/>
      <c r="H66" s="26"/>
      <c r="I66" s="26"/>
      <c r="J66" s="26"/>
      <c r="K66" s="25"/>
      <c r="L66" s="25"/>
      <c r="M66" s="25"/>
      <c r="N66" s="28"/>
      <c r="O66" s="28"/>
      <c r="P66" s="33" t="s">
        <v>44</v>
      </c>
      <c r="Q66" s="34"/>
      <c r="R66" s="51"/>
      <c r="S66" s="51"/>
      <c r="T66" s="51"/>
      <c r="U66" s="51"/>
      <c r="V66" s="51"/>
      <c r="W66" s="51"/>
      <c r="X66" s="51"/>
      <c r="Y66" s="51"/>
      <c r="Z66" s="29"/>
      <c r="AA66" s="52"/>
      <c r="AD66" s="2" t="s">
        <v>30</v>
      </c>
    </row>
    <row r="67" spans="1:31" ht="14.65" customHeight="1" x14ac:dyDescent="0.15">
      <c r="A67" s="1" t="s">
        <v>149</v>
      </c>
      <c r="D67" s="32"/>
      <c r="E67" s="26"/>
      <c r="F67" s="26" t="s">
        <v>43</v>
      </c>
      <c r="G67" s="26"/>
      <c r="H67" s="36"/>
      <c r="I67" s="26"/>
      <c r="J67" s="26"/>
      <c r="K67" s="25"/>
      <c r="L67" s="25"/>
      <c r="M67" s="25"/>
      <c r="N67" s="28"/>
      <c r="O67" s="28"/>
      <c r="P67" s="33" t="s">
        <v>68</v>
      </c>
      <c r="Q67" s="34"/>
      <c r="R67" s="51"/>
      <c r="S67" s="51"/>
      <c r="T67" s="51"/>
      <c r="U67" s="51"/>
      <c r="V67" s="51"/>
      <c r="W67" s="51"/>
      <c r="X67" s="51"/>
      <c r="Y67" s="51"/>
      <c r="Z67" s="29"/>
      <c r="AA67" s="52"/>
      <c r="AD67" s="2" t="s">
        <v>30</v>
      </c>
    </row>
    <row r="68" spans="1:31" ht="14.65" customHeight="1" thickBot="1" x14ac:dyDescent="0.2">
      <c r="A68" s="1" t="s">
        <v>150</v>
      </c>
      <c r="B68" s="1" t="s">
        <v>151</v>
      </c>
      <c r="D68" s="32"/>
      <c r="E68" s="26"/>
      <c r="F68" s="51" t="s">
        <v>135</v>
      </c>
      <c r="G68" s="26"/>
      <c r="H68" s="26"/>
      <c r="I68" s="26"/>
      <c r="J68" s="26"/>
      <c r="K68" s="25"/>
      <c r="L68" s="25"/>
      <c r="M68" s="25"/>
      <c r="N68" s="28"/>
      <c r="O68" s="28"/>
      <c r="P68" s="33">
        <v>-2</v>
      </c>
      <c r="Q68" s="34"/>
      <c r="R68" s="53" t="s">
        <v>152</v>
      </c>
      <c r="S68" s="54"/>
      <c r="T68" s="54"/>
      <c r="U68" s="54"/>
      <c r="V68" s="54"/>
      <c r="W68" s="54"/>
      <c r="X68" s="54"/>
      <c r="Y68" s="55"/>
      <c r="Z68" s="56">
        <v>47704</v>
      </c>
      <c r="AA68" s="57"/>
      <c r="AD68" s="2">
        <v>-2222823</v>
      </c>
      <c r="AE68" s="2" t="e">
        <f>IF(AND(AE31="-",AE32="-",#REF!="-"),"-",SUM(AE31,AE32,#REF!))</f>
        <v>#REF!</v>
      </c>
    </row>
    <row r="69" spans="1:31" ht="14.65" customHeight="1" thickBot="1" x14ac:dyDescent="0.2">
      <c r="A69" s="1" t="s">
        <v>153</v>
      </c>
      <c r="B69" s="1" t="s">
        <v>154</v>
      </c>
      <c r="D69" s="58" t="s">
        <v>155</v>
      </c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61"/>
      <c r="P69" s="62">
        <v>73450</v>
      </c>
      <c r="Q69" s="63" t="s">
        <v>19</v>
      </c>
      <c r="R69" s="19" t="s">
        <v>156</v>
      </c>
      <c r="S69" s="20"/>
      <c r="T69" s="20"/>
      <c r="U69" s="20"/>
      <c r="V69" s="20"/>
      <c r="W69" s="20"/>
      <c r="X69" s="20"/>
      <c r="Y69" s="64"/>
      <c r="Z69" s="62">
        <v>73450</v>
      </c>
      <c r="AA69" s="65" t="s">
        <v>19</v>
      </c>
      <c r="AD69" s="2" t="e">
        <f>IF(AND(AD14="-",AD59="-",#REF!="-"),"-",SUM(AD14,AD59,#REF!))</f>
        <v>#REF!</v>
      </c>
      <c r="AE69" s="2" t="e">
        <f>IF(AND(AE29="-",AE68="-"),"-",SUM(AE29,AE68))</f>
        <v>#REF!</v>
      </c>
    </row>
    <row r="70" spans="1:31" ht="14.65" customHeight="1" x14ac:dyDescent="0.15"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Z70" s="25"/>
      <c r="AA70" s="25"/>
    </row>
    <row r="71" spans="1:31" ht="14.65" customHeight="1" x14ac:dyDescent="0.15">
      <c r="D71" s="67"/>
      <c r="E71" s="68" t="s">
        <v>157</v>
      </c>
      <c r="F71" s="6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Z71" s="66"/>
      <c r="AA71" s="66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3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9"/>
  <sheetViews>
    <sheetView topLeftCell="B1" zoomScale="85" zoomScaleNormal="85" zoomScaleSheetLayoutView="100" workbookViewId="0"/>
  </sheetViews>
  <sheetFormatPr defaultRowHeight="13.5" x14ac:dyDescent="0.15"/>
  <cols>
    <col min="1" max="1" width="0" style="69" hidden="1" customWidth="1"/>
    <col min="2" max="2" width="0.625" style="8" customWidth="1"/>
    <col min="3" max="3" width="1.25" style="70" customWidth="1"/>
    <col min="4" max="12" width="2.125" style="70" customWidth="1"/>
    <col min="13" max="13" width="18.375" style="70" customWidth="1"/>
    <col min="14" max="14" width="21.625" style="70" bestFit="1" customWidth="1"/>
    <col min="15" max="15" width="2.5" style="70" customWidth="1"/>
    <col min="16" max="16" width="0.625" style="70" customWidth="1"/>
    <col min="17" max="17" width="9" style="8"/>
    <col min="18" max="18" width="0" style="8" hidden="1" customWidth="1"/>
    <col min="19" max="16384" width="9" style="8"/>
  </cols>
  <sheetData>
    <row r="1" spans="1:44" x14ac:dyDescent="0.15">
      <c r="C1" s="70" t="s">
        <v>0</v>
      </c>
    </row>
    <row r="2" spans="1:44" x14ac:dyDescent="0.15">
      <c r="C2" s="70" t="s">
        <v>1</v>
      </c>
    </row>
    <row r="3" spans="1:44" x14ac:dyDescent="0.15">
      <c r="C3" s="70" t="s">
        <v>2</v>
      </c>
    </row>
    <row r="4" spans="1:44" x14ac:dyDescent="0.15">
      <c r="C4" s="70" t="s">
        <v>378</v>
      </c>
    </row>
    <row r="5" spans="1:44" x14ac:dyDescent="0.15">
      <c r="C5" s="70" t="s">
        <v>365</v>
      </c>
    </row>
    <row r="6" spans="1:44" x14ac:dyDescent="0.15">
      <c r="C6" s="70" t="s">
        <v>5</v>
      </c>
    </row>
    <row r="7" spans="1:44" x14ac:dyDescent="0.15">
      <c r="C7" s="70" t="s">
        <v>6</v>
      </c>
    </row>
    <row r="8" spans="1:44" x14ac:dyDescent="0.15">
      <c r="A8" s="3"/>
      <c r="C8" s="71"/>
      <c r="D8" s="71"/>
      <c r="E8" s="71"/>
      <c r="F8" s="71"/>
      <c r="G8" s="71"/>
      <c r="H8" s="71"/>
      <c r="I8" s="71"/>
      <c r="J8" s="5"/>
      <c r="K8" s="5"/>
      <c r="L8" s="5"/>
      <c r="M8" s="5"/>
      <c r="N8" s="5"/>
      <c r="O8" s="5"/>
      <c r="P8" s="72"/>
    </row>
    <row r="9" spans="1:44" ht="24" x14ac:dyDescent="0.2">
      <c r="C9" s="73" t="s">
        <v>383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44" ht="17.25" x14ac:dyDescent="0.2">
      <c r="C10" s="75" t="s">
        <v>384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4"/>
    </row>
    <row r="11" spans="1:44" ht="17.25" x14ac:dyDescent="0.2">
      <c r="C11" s="75" t="s">
        <v>385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4"/>
    </row>
    <row r="12" spans="1:44" ht="18" thickBot="1" x14ac:dyDescent="0.25">
      <c r="C12" s="76"/>
      <c r="D12" s="74"/>
      <c r="E12" s="74"/>
      <c r="F12" s="74"/>
      <c r="G12" s="74"/>
      <c r="H12" s="74"/>
      <c r="I12" s="74"/>
      <c r="J12" s="74"/>
      <c r="K12" s="74"/>
      <c r="L12" s="74"/>
      <c r="M12" s="77"/>
      <c r="N12" s="74"/>
      <c r="O12" s="77" t="s">
        <v>9</v>
      </c>
      <c r="P12" s="74"/>
    </row>
    <row r="13" spans="1:44" ht="18" thickBot="1" x14ac:dyDescent="0.25">
      <c r="A13" s="69" t="s">
        <v>10</v>
      </c>
      <c r="C13" s="78" t="s">
        <v>12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 t="s">
        <v>13</v>
      </c>
      <c r="O13" s="81"/>
      <c r="P13" s="74"/>
    </row>
    <row r="14" spans="1:44" x14ac:dyDescent="0.15">
      <c r="A14" s="69" t="s">
        <v>161</v>
      </c>
      <c r="C14" s="82"/>
      <c r="D14" s="83" t="s">
        <v>162</v>
      </c>
      <c r="E14" s="83"/>
      <c r="F14" s="84"/>
      <c r="G14" s="83"/>
      <c r="H14" s="83"/>
      <c r="I14" s="83"/>
      <c r="J14" s="83"/>
      <c r="K14" s="84"/>
      <c r="L14" s="84"/>
      <c r="M14" s="84"/>
      <c r="N14" s="85">
        <v>38888</v>
      </c>
      <c r="O14" s="86" t="s">
        <v>19</v>
      </c>
      <c r="P14" s="87"/>
      <c r="R14" s="8">
        <f>IF(AND(R15="-",R30="-"),"-",SUM(R15,R30))</f>
        <v>38887636693</v>
      </c>
      <c r="AR14" s="313"/>
    </row>
    <row r="15" spans="1:44" x14ac:dyDescent="0.15">
      <c r="A15" s="69" t="s">
        <v>163</v>
      </c>
      <c r="C15" s="82"/>
      <c r="D15" s="83"/>
      <c r="E15" s="83" t="s">
        <v>164</v>
      </c>
      <c r="F15" s="83"/>
      <c r="G15" s="83"/>
      <c r="H15" s="83"/>
      <c r="I15" s="83"/>
      <c r="J15" s="83"/>
      <c r="K15" s="84"/>
      <c r="L15" s="84"/>
      <c r="M15" s="84"/>
      <c r="N15" s="85">
        <v>15808</v>
      </c>
      <c r="O15" s="88"/>
      <c r="P15" s="87"/>
      <c r="R15" s="8">
        <f>IF(COUNTIF(R16:R29,"-")=COUNTA(R16:R29),"-",SUM(R16,R21,R26))</f>
        <v>15808110973</v>
      </c>
      <c r="AR15" s="313"/>
    </row>
    <row r="16" spans="1:44" x14ac:dyDescent="0.15">
      <c r="A16" s="69" t="s">
        <v>165</v>
      </c>
      <c r="C16" s="82"/>
      <c r="D16" s="83"/>
      <c r="E16" s="83"/>
      <c r="F16" s="83" t="s">
        <v>166</v>
      </c>
      <c r="G16" s="83"/>
      <c r="H16" s="83"/>
      <c r="I16" s="83"/>
      <c r="J16" s="83"/>
      <c r="K16" s="84"/>
      <c r="L16" s="84"/>
      <c r="M16" s="84"/>
      <c r="N16" s="85">
        <v>4397</v>
      </c>
      <c r="O16" s="88"/>
      <c r="P16" s="87"/>
      <c r="R16" s="8">
        <f>IF(COUNTIF(R17:R20,"-")=COUNTA(R17:R20),"-",SUM(R17:R20))</f>
        <v>4396755239</v>
      </c>
      <c r="AR16" s="313"/>
    </row>
    <row r="17" spans="1:44" x14ac:dyDescent="0.15">
      <c r="A17" s="69" t="s">
        <v>167</v>
      </c>
      <c r="C17" s="82"/>
      <c r="D17" s="83"/>
      <c r="E17" s="83"/>
      <c r="F17" s="83"/>
      <c r="G17" s="83" t="s">
        <v>168</v>
      </c>
      <c r="H17" s="83"/>
      <c r="I17" s="83"/>
      <c r="J17" s="83"/>
      <c r="K17" s="84"/>
      <c r="L17" s="84"/>
      <c r="M17" s="84"/>
      <c r="N17" s="85">
        <v>3511</v>
      </c>
      <c r="O17" s="88"/>
      <c r="P17" s="87"/>
      <c r="R17" s="8">
        <v>3511265694</v>
      </c>
      <c r="AR17" s="313"/>
    </row>
    <row r="18" spans="1:44" x14ac:dyDescent="0.15">
      <c r="A18" s="69" t="s">
        <v>169</v>
      </c>
      <c r="C18" s="82"/>
      <c r="D18" s="83"/>
      <c r="E18" s="83"/>
      <c r="F18" s="83"/>
      <c r="G18" s="83" t="s">
        <v>170</v>
      </c>
      <c r="H18" s="83"/>
      <c r="I18" s="83"/>
      <c r="J18" s="83"/>
      <c r="K18" s="84"/>
      <c r="L18" s="84"/>
      <c r="M18" s="84"/>
      <c r="N18" s="85">
        <v>287</v>
      </c>
      <c r="O18" s="88"/>
      <c r="P18" s="87"/>
      <c r="R18" s="8">
        <v>286624068</v>
      </c>
      <c r="AR18" s="313"/>
    </row>
    <row r="19" spans="1:44" x14ac:dyDescent="0.15">
      <c r="A19" s="69" t="s">
        <v>171</v>
      </c>
      <c r="C19" s="82"/>
      <c r="D19" s="83"/>
      <c r="E19" s="83"/>
      <c r="F19" s="83"/>
      <c r="G19" s="83" t="s">
        <v>172</v>
      </c>
      <c r="H19" s="83"/>
      <c r="I19" s="83"/>
      <c r="J19" s="83"/>
      <c r="K19" s="84"/>
      <c r="L19" s="84"/>
      <c r="M19" s="84"/>
      <c r="N19" s="85">
        <v>177</v>
      </c>
      <c r="O19" s="88"/>
      <c r="P19" s="87"/>
      <c r="R19" s="8">
        <v>176698639</v>
      </c>
      <c r="AR19" s="313"/>
    </row>
    <row r="20" spans="1:44" x14ac:dyDescent="0.15">
      <c r="A20" s="69" t="s">
        <v>173</v>
      </c>
      <c r="C20" s="82"/>
      <c r="D20" s="83"/>
      <c r="E20" s="83"/>
      <c r="F20" s="83"/>
      <c r="G20" s="83" t="s">
        <v>43</v>
      </c>
      <c r="H20" s="83"/>
      <c r="I20" s="83"/>
      <c r="J20" s="83"/>
      <c r="K20" s="84"/>
      <c r="L20" s="84"/>
      <c r="M20" s="84"/>
      <c r="N20" s="85">
        <v>422</v>
      </c>
      <c r="O20" s="88"/>
      <c r="P20" s="87"/>
      <c r="R20" s="8">
        <v>422166838</v>
      </c>
      <c r="AR20" s="313"/>
    </row>
    <row r="21" spans="1:44" x14ac:dyDescent="0.15">
      <c r="A21" s="69" t="s">
        <v>174</v>
      </c>
      <c r="C21" s="82"/>
      <c r="D21" s="83"/>
      <c r="E21" s="83"/>
      <c r="F21" s="83" t="s">
        <v>175</v>
      </c>
      <c r="G21" s="83"/>
      <c r="H21" s="83"/>
      <c r="I21" s="83"/>
      <c r="J21" s="83"/>
      <c r="K21" s="84"/>
      <c r="L21" s="84"/>
      <c r="M21" s="84"/>
      <c r="N21" s="85">
        <v>10659</v>
      </c>
      <c r="O21" s="88"/>
      <c r="P21" s="87"/>
      <c r="R21" s="8">
        <f>IF(COUNTIF(R22:R25,"-")=COUNTA(R22:R25),"-",SUM(R22:R25))</f>
        <v>10658946319</v>
      </c>
      <c r="AR21" s="313"/>
    </row>
    <row r="22" spans="1:44" x14ac:dyDescent="0.15">
      <c r="A22" s="69" t="s">
        <v>176</v>
      </c>
      <c r="C22" s="82"/>
      <c r="D22" s="83"/>
      <c r="E22" s="83"/>
      <c r="F22" s="83"/>
      <c r="G22" s="83" t="s">
        <v>177</v>
      </c>
      <c r="H22" s="83"/>
      <c r="I22" s="83"/>
      <c r="J22" s="83"/>
      <c r="K22" s="84"/>
      <c r="L22" s="84"/>
      <c r="M22" s="84"/>
      <c r="N22" s="85">
        <v>5944</v>
      </c>
      <c r="O22" s="88"/>
      <c r="P22" s="87"/>
      <c r="R22" s="8">
        <v>5943912929</v>
      </c>
      <c r="AR22" s="313"/>
    </row>
    <row r="23" spans="1:44" x14ac:dyDescent="0.15">
      <c r="A23" s="69" t="s">
        <v>178</v>
      </c>
      <c r="C23" s="82"/>
      <c r="D23" s="83"/>
      <c r="E23" s="83"/>
      <c r="F23" s="83"/>
      <c r="G23" s="83" t="s">
        <v>179</v>
      </c>
      <c r="H23" s="83"/>
      <c r="I23" s="83"/>
      <c r="J23" s="83"/>
      <c r="K23" s="84"/>
      <c r="L23" s="84"/>
      <c r="M23" s="84"/>
      <c r="N23" s="85">
        <v>1073</v>
      </c>
      <c r="O23" s="88"/>
      <c r="P23" s="87"/>
      <c r="R23" s="8">
        <v>1072550178</v>
      </c>
      <c r="AR23" s="313"/>
    </row>
    <row r="24" spans="1:44" x14ac:dyDescent="0.15">
      <c r="A24" s="69" t="s">
        <v>180</v>
      </c>
      <c r="C24" s="82"/>
      <c r="D24" s="83"/>
      <c r="E24" s="83"/>
      <c r="F24" s="83"/>
      <c r="G24" s="83" t="s">
        <v>181</v>
      </c>
      <c r="H24" s="83"/>
      <c r="I24" s="83"/>
      <c r="J24" s="83"/>
      <c r="K24" s="84"/>
      <c r="L24" s="84"/>
      <c r="M24" s="84"/>
      <c r="N24" s="85">
        <v>3607</v>
      </c>
      <c r="O24" s="88"/>
      <c r="P24" s="87"/>
      <c r="R24" s="8">
        <v>3607457537</v>
      </c>
      <c r="AR24" s="313"/>
    </row>
    <row r="25" spans="1:44" x14ac:dyDescent="0.15">
      <c r="A25" s="69" t="s">
        <v>182</v>
      </c>
      <c r="C25" s="82"/>
      <c r="D25" s="83"/>
      <c r="E25" s="83"/>
      <c r="F25" s="83"/>
      <c r="G25" s="83" t="s">
        <v>43</v>
      </c>
      <c r="H25" s="83"/>
      <c r="I25" s="83"/>
      <c r="J25" s="83"/>
      <c r="K25" s="84"/>
      <c r="L25" s="84"/>
      <c r="M25" s="84"/>
      <c r="N25" s="85">
        <v>35</v>
      </c>
      <c r="O25" s="88"/>
      <c r="P25" s="87"/>
      <c r="R25" s="8">
        <v>35025675</v>
      </c>
      <c r="AR25" s="313"/>
    </row>
    <row r="26" spans="1:44" x14ac:dyDescent="0.15">
      <c r="A26" s="69" t="s">
        <v>183</v>
      </c>
      <c r="C26" s="82"/>
      <c r="D26" s="83"/>
      <c r="E26" s="83"/>
      <c r="F26" s="83" t="s">
        <v>184</v>
      </c>
      <c r="G26" s="83"/>
      <c r="H26" s="83"/>
      <c r="I26" s="83"/>
      <c r="J26" s="83"/>
      <c r="K26" s="84"/>
      <c r="L26" s="84"/>
      <c r="M26" s="84"/>
      <c r="N26" s="85">
        <v>752</v>
      </c>
      <c r="O26" s="88"/>
      <c r="P26" s="87"/>
      <c r="R26" s="8">
        <f>IF(COUNTIF(R27:R29,"-")=COUNTA(R27:R29),"-",SUM(R27:R29))</f>
        <v>752409415</v>
      </c>
      <c r="AR26" s="313"/>
    </row>
    <row r="27" spans="1:44" x14ac:dyDescent="0.15">
      <c r="A27" s="69" t="s">
        <v>185</v>
      </c>
      <c r="C27" s="82"/>
      <c r="D27" s="83"/>
      <c r="E27" s="83"/>
      <c r="F27" s="84"/>
      <c r="G27" s="84" t="s">
        <v>186</v>
      </c>
      <c r="H27" s="84"/>
      <c r="I27" s="83"/>
      <c r="J27" s="83"/>
      <c r="K27" s="84"/>
      <c r="L27" s="84"/>
      <c r="M27" s="84"/>
      <c r="N27" s="85">
        <v>159</v>
      </c>
      <c r="O27" s="88"/>
      <c r="P27" s="87"/>
      <c r="R27" s="8">
        <v>159187037</v>
      </c>
      <c r="AR27" s="313"/>
    </row>
    <row r="28" spans="1:44" x14ac:dyDescent="0.15">
      <c r="A28" s="69" t="s">
        <v>188</v>
      </c>
      <c r="C28" s="82"/>
      <c r="D28" s="83"/>
      <c r="E28" s="83"/>
      <c r="F28" s="84"/>
      <c r="G28" s="83" t="s">
        <v>189</v>
      </c>
      <c r="H28" s="83"/>
      <c r="I28" s="83"/>
      <c r="J28" s="83"/>
      <c r="K28" s="84"/>
      <c r="L28" s="84"/>
      <c r="M28" s="84"/>
      <c r="N28" s="85">
        <v>38</v>
      </c>
      <c r="O28" s="88"/>
      <c r="P28" s="87"/>
      <c r="R28" s="8">
        <v>38149309</v>
      </c>
      <c r="AR28" s="313"/>
    </row>
    <row r="29" spans="1:44" x14ac:dyDescent="0.15">
      <c r="A29" s="69" t="s">
        <v>190</v>
      </c>
      <c r="C29" s="82"/>
      <c r="D29" s="83"/>
      <c r="E29" s="83"/>
      <c r="F29" s="84"/>
      <c r="G29" s="83" t="s">
        <v>43</v>
      </c>
      <c r="H29" s="83"/>
      <c r="I29" s="83"/>
      <c r="J29" s="83"/>
      <c r="K29" s="84"/>
      <c r="L29" s="84"/>
      <c r="M29" s="84"/>
      <c r="N29" s="85">
        <v>555</v>
      </c>
      <c r="O29" s="88"/>
      <c r="P29" s="87"/>
      <c r="R29" s="8">
        <v>555073069</v>
      </c>
      <c r="AR29" s="313"/>
    </row>
    <row r="30" spans="1:44" x14ac:dyDescent="0.15">
      <c r="A30" s="69" t="s">
        <v>191</v>
      </c>
      <c r="C30" s="82"/>
      <c r="D30" s="83"/>
      <c r="E30" s="84" t="s">
        <v>192</v>
      </c>
      <c r="F30" s="84"/>
      <c r="G30" s="83"/>
      <c r="H30" s="83"/>
      <c r="I30" s="83"/>
      <c r="J30" s="83"/>
      <c r="K30" s="84"/>
      <c r="L30" s="84"/>
      <c r="M30" s="84"/>
      <c r="N30" s="85">
        <v>23080</v>
      </c>
      <c r="O30" s="88" t="s">
        <v>19</v>
      </c>
      <c r="P30" s="87"/>
      <c r="R30" s="8">
        <f>IF(COUNTIF(R31:R34,"-")=COUNTA(R31:R34),"-",SUM(R31:R34))</f>
        <v>23079525720</v>
      </c>
      <c r="AR30" s="313"/>
    </row>
    <row r="31" spans="1:44" x14ac:dyDescent="0.15">
      <c r="A31" s="69" t="s">
        <v>193</v>
      </c>
      <c r="C31" s="82"/>
      <c r="D31" s="83"/>
      <c r="E31" s="83"/>
      <c r="F31" s="83" t="s">
        <v>194</v>
      </c>
      <c r="G31" s="83"/>
      <c r="H31" s="83"/>
      <c r="I31" s="83"/>
      <c r="J31" s="83"/>
      <c r="K31" s="84"/>
      <c r="L31" s="84"/>
      <c r="M31" s="84"/>
      <c r="N31" s="85">
        <v>12181</v>
      </c>
      <c r="O31" s="88"/>
      <c r="P31" s="87"/>
      <c r="R31" s="8">
        <v>12181254502</v>
      </c>
      <c r="AR31" s="313"/>
    </row>
    <row r="32" spans="1:44" x14ac:dyDescent="0.15">
      <c r="A32" s="69" t="s">
        <v>195</v>
      </c>
      <c r="C32" s="82"/>
      <c r="D32" s="83"/>
      <c r="E32" s="83"/>
      <c r="F32" s="83" t="s">
        <v>196</v>
      </c>
      <c r="G32" s="83"/>
      <c r="H32" s="83"/>
      <c r="I32" s="83"/>
      <c r="J32" s="83"/>
      <c r="K32" s="84"/>
      <c r="L32" s="84"/>
      <c r="M32" s="84"/>
      <c r="N32" s="85">
        <v>10856</v>
      </c>
      <c r="O32" s="88"/>
      <c r="P32" s="87"/>
      <c r="R32" s="8">
        <v>10856395806</v>
      </c>
      <c r="AR32" s="313"/>
    </row>
    <row r="33" spans="1:44" x14ac:dyDescent="0.15">
      <c r="A33" s="69" t="s">
        <v>197</v>
      </c>
      <c r="C33" s="82"/>
      <c r="D33" s="83"/>
      <c r="E33" s="83"/>
      <c r="F33" s="83" t="s">
        <v>198</v>
      </c>
      <c r="G33" s="83"/>
      <c r="H33" s="83"/>
      <c r="I33" s="83"/>
      <c r="J33" s="83"/>
      <c r="K33" s="84"/>
      <c r="L33" s="84"/>
      <c r="M33" s="84"/>
      <c r="N33" s="85">
        <v>1</v>
      </c>
      <c r="O33" s="88"/>
      <c r="P33" s="87"/>
      <c r="R33" s="8">
        <v>1361015</v>
      </c>
      <c r="AR33" s="313"/>
    </row>
    <row r="34" spans="1:44" x14ac:dyDescent="0.15">
      <c r="A34" s="69" t="s">
        <v>199</v>
      </c>
      <c r="C34" s="82"/>
      <c r="D34" s="83"/>
      <c r="E34" s="83"/>
      <c r="F34" s="83" t="s">
        <v>43</v>
      </c>
      <c r="G34" s="83"/>
      <c r="H34" s="83"/>
      <c r="I34" s="83"/>
      <c r="J34" s="83"/>
      <c r="K34" s="84"/>
      <c r="L34" s="84"/>
      <c r="M34" s="84"/>
      <c r="N34" s="85">
        <v>41</v>
      </c>
      <c r="O34" s="88"/>
      <c r="P34" s="87"/>
      <c r="R34" s="8">
        <v>40514397</v>
      </c>
      <c r="AR34" s="313"/>
    </row>
    <row r="35" spans="1:44" x14ac:dyDescent="0.15">
      <c r="A35" s="69" t="s">
        <v>200</v>
      </c>
      <c r="C35" s="82"/>
      <c r="D35" s="83" t="s">
        <v>201</v>
      </c>
      <c r="E35" s="83"/>
      <c r="F35" s="83"/>
      <c r="G35" s="83"/>
      <c r="H35" s="83"/>
      <c r="I35" s="83"/>
      <c r="J35" s="83"/>
      <c r="K35" s="84"/>
      <c r="L35" s="84"/>
      <c r="M35" s="84"/>
      <c r="N35" s="85">
        <v>3610</v>
      </c>
      <c r="O35" s="88" t="s">
        <v>19</v>
      </c>
      <c r="P35" s="87"/>
      <c r="R35" s="8">
        <f>IF(COUNTIF(R36:R37,"-")=COUNTA(R36:R37),"-",SUM(R36:R37))</f>
        <v>3610494365</v>
      </c>
      <c r="AR35" s="313"/>
    </row>
    <row r="36" spans="1:44" x14ac:dyDescent="0.15">
      <c r="A36" s="69" t="s">
        <v>202</v>
      </c>
      <c r="C36" s="82"/>
      <c r="D36" s="83"/>
      <c r="E36" s="83" t="s">
        <v>203</v>
      </c>
      <c r="F36" s="83"/>
      <c r="G36" s="83"/>
      <c r="H36" s="83"/>
      <c r="I36" s="83"/>
      <c r="J36" s="83"/>
      <c r="K36" s="89"/>
      <c r="L36" s="89"/>
      <c r="M36" s="89"/>
      <c r="N36" s="85">
        <v>1975</v>
      </c>
      <c r="O36" s="88"/>
      <c r="P36" s="87"/>
      <c r="R36" s="8">
        <v>1974969009</v>
      </c>
      <c r="AR36" s="313"/>
    </row>
    <row r="37" spans="1:44" x14ac:dyDescent="0.15">
      <c r="A37" s="69" t="s">
        <v>204</v>
      </c>
      <c r="C37" s="82"/>
      <c r="D37" s="83"/>
      <c r="E37" s="83" t="s">
        <v>43</v>
      </c>
      <c r="F37" s="83"/>
      <c r="G37" s="84"/>
      <c r="H37" s="83"/>
      <c r="I37" s="83"/>
      <c r="J37" s="83"/>
      <c r="K37" s="89"/>
      <c r="L37" s="89"/>
      <c r="M37" s="89"/>
      <c r="N37" s="85">
        <v>1636</v>
      </c>
      <c r="O37" s="88"/>
      <c r="P37" s="87"/>
      <c r="R37" s="8">
        <v>1635525356</v>
      </c>
      <c r="AR37" s="313"/>
    </row>
    <row r="38" spans="1:44" x14ac:dyDescent="0.15">
      <c r="A38" s="69" t="s">
        <v>205</v>
      </c>
      <c r="C38" s="90" t="s">
        <v>206</v>
      </c>
      <c r="D38" s="91"/>
      <c r="E38" s="91"/>
      <c r="F38" s="91"/>
      <c r="G38" s="91"/>
      <c r="H38" s="91"/>
      <c r="I38" s="91"/>
      <c r="J38" s="91"/>
      <c r="K38" s="92"/>
      <c r="L38" s="92"/>
      <c r="M38" s="92"/>
      <c r="N38" s="314">
        <v>-35277</v>
      </c>
      <c r="O38" s="94" t="s">
        <v>19</v>
      </c>
      <c r="P38" s="87"/>
      <c r="R38" s="8">
        <f>IF(COUNTIF(R14:R35,"-")=COUNTA(R14:R35),"-",SUM(R35)-SUM(R14))</f>
        <v>-35277142328</v>
      </c>
      <c r="AR38" s="313"/>
    </row>
    <row r="39" spans="1:44" x14ac:dyDescent="0.15">
      <c r="A39" s="69" t="s">
        <v>207</v>
      </c>
      <c r="C39" s="82"/>
      <c r="D39" s="83" t="s">
        <v>208</v>
      </c>
      <c r="E39" s="83"/>
      <c r="F39" s="84"/>
      <c r="G39" s="83"/>
      <c r="H39" s="83"/>
      <c r="I39" s="83"/>
      <c r="J39" s="83"/>
      <c r="K39" s="84"/>
      <c r="L39" s="84"/>
      <c r="M39" s="84"/>
      <c r="N39" s="85">
        <v>22</v>
      </c>
      <c r="O39" s="86"/>
      <c r="P39" s="87"/>
      <c r="R39" s="8">
        <f>IF(COUNTIF(R40:R43,"-")=COUNTA(R40:R43),"-",SUM(R40:R43))</f>
        <v>22135119</v>
      </c>
      <c r="AR39" s="313"/>
    </row>
    <row r="40" spans="1:44" x14ac:dyDescent="0.15">
      <c r="A40" s="69" t="s">
        <v>209</v>
      </c>
      <c r="C40" s="82"/>
      <c r="D40" s="83"/>
      <c r="E40" s="84" t="s">
        <v>210</v>
      </c>
      <c r="F40" s="84"/>
      <c r="G40" s="83"/>
      <c r="H40" s="83"/>
      <c r="I40" s="83"/>
      <c r="J40" s="83"/>
      <c r="K40" s="84"/>
      <c r="L40" s="84"/>
      <c r="M40" s="84"/>
      <c r="N40" s="85">
        <v>4</v>
      </c>
      <c r="O40" s="88"/>
      <c r="P40" s="87"/>
      <c r="R40" s="8">
        <v>3857749</v>
      </c>
      <c r="AR40" s="313"/>
    </row>
    <row r="41" spans="1:44" x14ac:dyDescent="0.15">
      <c r="A41" s="69" t="s">
        <v>211</v>
      </c>
      <c r="C41" s="82"/>
      <c r="D41" s="83"/>
      <c r="E41" s="84" t="s">
        <v>212</v>
      </c>
      <c r="F41" s="84"/>
      <c r="G41" s="83"/>
      <c r="H41" s="83"/>
      <c r="I41" s="83"/>
      <c r="J41" s="83"/>
      <c r="K41" s="84"/>
      <c r="L41" s="84"/>
      <c r="M41" s="84"/>
      <c r="N41" s="85">
        <v>8</v>
      </c>
      <c r="O41" s="88"/>
      <c r="P41" s="87"/>
      <c r="R41" s="8">
        <v>8270144</v>
      </c>
      <c r="AR41" s="313"/>
    </row>
    <row r="42" spans="1:44" x14ac:dyDescent="0.15">
      <c r="A42" s="69" t="s">
        <v>215</v>
      </c>
      <c r="C42" s="82"/>
      <c r="D42" s="83"/>
      <c r="E42" s="83" t="s">
        <v>216</v>
      </c>
      <c r="F42" s="83"/>
      <c r="G42" s="83"/>
      <c r="H42" s="83"/>
      <c r="I42" s="83"/>
      <c r="J42" s="83"/>
      <c r="K42" s="84"/>
      <c r="L42" s="84"/>
      <c r="M42" s="84"/>
      <c r="N42" s="85" t="s">
        <v>386</v>
      </c>
      <c r="O42" s="88"/>
      <c r="P42" s="87"/>
      <c r="R42" s="8" t="s">
        <v>30</v>
      </c>
      <c r="AR42" s="313"/>
    </row>
    <row r="43" spans="1:44" x14ac:dyDescent="0.15">
      <c r="A43" s="69" t="s">
        <v>217</v>
      </c>
      <c r="C43" s="82"/>
      <c r="D43" s="83"/>
      <c r="E43" s="83" t="s">
        <v>43</v>
      </c>
      <c r="F43" s="83"/>
      <c r="G43" s="83"/>
      <c r="H43" s="83"/>
      <c r="I43" s="83"/>
      <c r="J43" s="83"/>
      <c r="K43" s="84"/>
      <c r="L43" s="84"/>
      <c r="M43" s="84"/>
      <c r="N43" s="85">
        <v>10</v>
      </c>
      <c r="O43" s="88"/>
      <c r="P43" s="87"/>
      <c r="R43" s="8">
        <v>10007226</v>
      </c>
      <c r="AR43" s="313"/>
    </row>
    <row r="44" spans="1:44" x14ac:dyDescent="0.15">
      <c r="A44" s="69" t="s">
        <v>219</v>
      </c>
      <c r="C44" s="82"/>
      <c r="D44" s="83" t="s">
        <v>220</v>
      </c>
      <c r="E44" s="83"/>
      <c r="F44" s="83"/>
      <c r="G44" s="83"/>
      <c r="H44" s="83"/>
      <c r="I44" s="83"/>
      <c r="J44" s="83"/>
      <c r="K44" s="89"/>
      <c r="L44" s="89"/>
      <c r="M44" s="89"/>
      <c r="N44" s="85">
        <v>21</v>
      </c>
      <c r="O44" s="86"/>
      <c r="P44" s="87"/>
      <c r="R44" s="8">
        <f>IF(COUNTIF(R45:R46,"-")=COUNTA(R45:R46),"-",SUM(R45:R46))</f>
        <v>20859531</v>
      </c>
      <c r="AR44" s="313"/>
    </row>
    <row r="45" spans="1:44" x14ac:dyDescent="0.15">
      <c r="A45" s="69" t="s">
        <v>221</v>
      </c>
      <c r="C45" s="82"/>
      <c r="D45" s="83"/>
      <c r="E45" s="83" t="s">
        <v>222</v>
      </c>
      <c r="F45" s="83"/>
      <c r="G45" s="83"/>
      <c r="H45" s="83"/>
      <c r="I45" s="83"/>
      <c r="J45" s="83"/>
      <c r="K45" s="89"/>
      <c r="L45" s="89"/>
      <c r="M45" s="89"/>
      <c r="N45" s="85">
        <v>8</v>
      </c>
      <c r="O45" s="88"/>
      <c r="P45" s="87"/>
      <c r="R45" s="8">
        <v>7674815</v>
      </c>
      <c r="AR45" s="313"/>
    </row>
    <row r="46" spans="1:44" ht="14.25" thickBot="1" x14ac:dyDescent="0.2">
      <c r="A46" s="69" t="s">
        <v>223</v>
      </c>
      <c r="C46" s="82"/>
      <c r="D46" s="83"/>
      <c r="E46" s="83" t="s">
        <v>43</v>
      </c>
      <c r="F46" s="83"/>
      <c r="G46" s="83"/>
      <c r="H46" s="83"/>
      <c r="I46" s="83"/>
      <c r="J46" s="83"/>
      <c r="K46" s="89"/>
      <c r="L46" s="89"/>
      <c r="M46" s="89"/>
      <c r="N46" s="85">
        <v>13</v>
      </c>
      <c r="O46" s="88"/>
      <c r="P46" s="87"/>
      <c r="R46" s="8">
        <v>13184716</v>
      </c>
      <c r="AR46" s="313"/>
    </row>
    <row r="47" spans="1:44" ht="14.25" thickBot="1" x14ac:dyDescent="0.2">
      <c r="A47" s="69" t="s">
        <v>224</v>
      </c>
      <c r="C47" s="95" t="s">
        <v>225</v>
      </c>
      <c r="D47" s="96"/>
      <c r="E47" s="96"/>
      <c r="F47" s="96"/>
      <c r="G47" s="96"/>
      <c r="H47" s="96"/>
      <c r="I47" s="96"/>
      <c r="J47" s="96"/>
      <c r="K47" s="97"/>
      <c r="L47" s="97"/>
      <c r="M47" s="97"/>
      <c r="N47" s="315">
        <v>-35278</v>
      </c>
      <c r="O47" s="99"/>
      <c r="P47" s="87"/>
      <c r="R47" s="8">
        <f>IF(COUNTIF(R38:R46,"-")=COUNTA(R38:R46),"-",SUM(R38,R44)-SUM(R39))</f>
        <v>-35278417916</v>
      </c>
      <c r="AR47" s="313"/>
    </row>
    <row r="48" spans="1:44" s="101" customFormat="1" ht="3.75" customHeight="1" x14ac:dyDescent="0.15">
      <c r="A48" s="100"/>
      <c r="C48" s="102"/>
      <c r="D48" s="102"/>
      <c r="E48" s="103"/>
      <c r="F48" s="103"/>
      <c r="G48" s="103"/>
      <c r="H48" s="103"/>
      <c r="I48" s="103"/>
      <c r="J48" s="104"/>
      <c r="K48" s="104"/>
      <c r="L48" s="104"/>
    </row>
    <row r="49" spans="1:12" s="101" customFormat="1" ht="15.6" customHeight="1" x14ac:dyDescent="0.15">
      <c r="A49" s="100"/>
      <c r="C49" s="105"/>
      <c r="D49" s="105" t="s">
        <v>157</v>
      </c>
      <c r="E49" s="106"/>
      <c r="F49" s="106"/>
      <c r="G49" s="106"/>
      <c r="H49" s="106"/>
      <c r="I49" s="106"/>
      <c r="J49" s="107"/>
      <c r="K49" s="107"/>
      <c r="L49" s="107"/>
    </row>
  </sheetData>
  <mergeCells count="5">
    <mergeCell ref="C9:O9"/>
    <mergeCell ref="C10:O10"/>
    <mergeCell ref="C11:O11"/>
    <mergeCell ref="C13:M13"/>
    <mergeCell ref="N13:O13"/>
  </mergeCells>
  <phoneticPr fontId="12"/>
  <pageMargins left="0.7" right="0.7" top="0.39370078740157477" bottom="0.39370078740157477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108" hidden="1" customWidth="1"/>
    <col min="2" max="2" width="1.125" style="109" customWidth="1"/>
    <col min="3" max="3" width="1.625" style="109" customWidth="1"/>
    <col min="4" max="9" width="2" style="109" customWidth="1"/>
    <col min="10" max="10" width="15.375" style="109" customWidth="1"/>
    <col min="11" max="11" width="21.625" style="109" bestFit="1" customWidth="1"/>
    <col min="12" max="12" width="3" style="109" bestFit="1" customWidth="1"/>
    <col min="13" max="13" width="21.625" style="109" bestFit="1" customWidth="1"/>
    <col min="14" max="14" width="3" style="109" bestFit="1" customWidth="1"/>
    <col min="15" max="15" width="21.625" style="109" bestFit="1" customWidth="1"/>
    <col min="16" max="16" width="3" style="109" bestFit="1" customWidth="1"/>
    <col min="17" max="17" width="21.625" style="109" customWidth="1"/>
    <col min="18" max="18" width="3" style="109" customWidth="1"/>
    <col min="19" max="19" width="1" style="109" customWidth="1"/>
    <col min="20" max="20" width="9" style="109"/>
    <col min="21" max="24" width="0" style="109" hidden="1" customWidth="1"/>
    <col min="25" max="16384" width="9" style="109"/>
  </cols>
  <sheetData>
    <row r="1" spans="1:24" x14ac:dyDescent="0.15">
      <c r="C1" s="109" t="s">
        <v>0</v>
      </c>
    </row>
    <row r="2" spans="1:24" x14ac:dyDescent="0.15">
      <c r="C2" s="109" t="s">
        <v>1</v>
      </c>
    </row>
    <row r="3" spans="1:24" x14ac:dyDescent="0.15">
      <c r="C3" s="109" t="s">
        <v>2</v>
      </c>
    </row>
    <row r="4" spans="1:24" x14ac:dyDescent="0.15">
      <c r="C4" s="109" t="s">
        <v>378</v>
      </c>
    </row>
    <row r="5" spans="1:24" x14ac:dyDescent="0.15">
      <c r="C5" s="109" t="s">
        <v>365</v>
      </c>
    </row>
    <row r="6" spans="1:24" x14ac:dyDescent="0.15">
      <c r="C6" s="109" t="s">
        <v>5</v>
      </c>
    </row>
    <row r="7" spans="1:24" x14ac:dyDescent="0.15">
      <c r="C7" s="109" t="s">
        <v>6</v>
      </c>
    </row>
    <row r="9" spans="1:24" ht="24" x14ac:dyDescent="0.25">
      <c r="B9" s="110"/>
      <c r="C9" s="111" t="s">
        <v>387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24" ht="17.25" x14ac:dyDescent="0.2">
      <c r="B10" s="112"/>
      <c r="C10" s="113" t="s">
        <v>267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24" ht="17.25" x14ac:dyDescent="0.2">
      <c r="B11" s="112"/>
      <c r="C11" s="113" t="s">
        <v>373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24" ht="15.75" customHeight="1" thickBot="1" x14ac:dyDescent="0.2">
      <c r="B12" s="114"/>
      <c r="C12" s="115"/>
      <c r="D12" s="115"/>
      <c r="E12" s="115"/>
      <c r="F12" s="115"/>
      <c r="G12" s="115"/>
      <c r="H12" s="115"/>
      <c r="I12" s="115"/>
      <c r="J12" s="116"/>
      <c r="K12" s="115"/>
      <c r="L12" s="116"/>
      <c r="M12" s="115"/>
      <c r="N12" s="115"/>
      <c r="O12" s="115"/>
      <c r="P12" s="115"/>
      <c r="Q12" s="115"/>
      <c r="R12" s="116" t="s">
        <v>9</v>
      </c>
    </row>
    <row r="13" spans="1:24" ht="12.75" customHeight="1" x14ac:dyDescent="0.15">
      <c r="B13" s="118"/>
      <c r="C13" s="119" t="s">
        <v>12</v>
      </c>
      <c r="D13" s="120"/>
      <c r="E13" s="120"/>
      <c r="F13" s="120"/>
      <c r="G13" s="120"/>
      <c r="H13" s="120"/>
      <c r="I13" s="120"/>
      <c r="J13" s="121"/>
      <c r="K13" s="122" t="s">
        <v>229</v>
      </c>
      <c r="L13" s="120"/>
      <c r="M13" s="123"/>
      <c r="N13" s="123"/>
      <c r="O13" s="123"/>
      <c r="P13" s="123"/>
      <c r="Q13" s="123"/>
      <c r="R13" s="124"/>
    </row>
    <row r="14" spans="1:24" ht="29.25" customHeight="1" thickBot="1" x14ac:dyDescent="0.2">
      <c r="A14" s="108" t="s">
        <v>10</v>
      </c>
      <c r="B14" s="118"/>
      <c r="C14" s="125"/>
      <c r="D14" s="126"/>
      <c r="E14" s="126"/>
      <c r="F14" s="126"/>
      <c r="G14" s="126"/>
      <c r="H14" s="126"/>
      <c r="I14" s="126"/>
      <c r="J14" s="127"/>
      <c r="K14" s="128"/>
      <c r="L14" s="126"/>
      <c r="M14" s="129" t="s">
        <v>230</v>
      </c>
      <c r="N14" s="130"/>
      <c r="O14" s="129" t="s">
        <v>231</v>
      </c>
      <c r="P14" s="130"/>
      <c r="Q14" s="129" t="s">
        <v>232</v>
      </c>
      <c r="R14" s="133"/>
    </row>
    <row r="15" spans="1:24" ht="15.95" customHeight="1" x14ac:dyDescent="0.15">
      <c r="A15" s="108" t="s">
        <v>233</v>
      </c>
      <c r="B15" s="134"/>
      <c r="C15" s="135" t="s">
        <v>234</v>
      </c>
      <c r="D15" s="136"/>
      <c r="E15" s="136"/>
      <c r="F15" s="136"/>
      <c r="G15" s="136"/>
      <c r="H15" s="136"/>
      <c r="I15" s="136"/>
      <c r="J15" s="137"/>
      <c r="K15" s="138">
        <v>62351</v>
      </c>
      <c r="L15" s="139"/>
      <c r="M15" s="138">
        <v>108907</v>
      </c>
      <c r="N15" s="140"/>
      <c r="O15" s="138">
        <v>-46556</v>
      </c>
      <c r="P15" s="140"/>
      <c r="Q15" s="142" t="s">
        <v>235</v>
      </c>
      <c r="R15" s="141"/>
      <c r="U15" s="143">
        <f t="shared" ref="U15:U20" si="0">IF(COUNTIF(V15:X15,"-")=COUNTA(V15:X15),"-",SUM(V15:X15))</f>
        <v>62350639635</v>
      </c>
      <c r="V15" s="143">
        <v>108907069030</v>
      </c>
      <c r="W15" s="143">
        <v>-46556429395</v>
      </c>
      <c r="X15" s="143" t="s">
        <v>187</v>
      </c>
    </row>
    <row r="16" spans="1:24" ht="15.95" customHeight="1" x14ac:dyDescent="0.15">
      <c r="A16" s="108" t="s">
        <v>236</v>
      </c>
      <c r="B16" s="134"/>
      <c r="C16" s="32"/>
      <c r="D16" s="26" t="s">
        <v>237</v>
      </c>
      <c r="E16" s="26"/>
      <c r="F16" s="26"/>
      <c r="G16" s="26"/>
      <c r="H16" s="26"/>
      <c r="I16" s="26"/>
      <c r="J16" s="144"/>
      <c r="K16" s="145">
        <v>-35278</v>
      </c>
      <c r="L16" s="146"/>
      <c r="M16" s="147"/>
      <c r="N16" s="148"/>
      <c r="O16" s="145">
        <v>-35278</v>
      </c>
      <c r="P16" s="179"/>
      <c r="Q16" s="150">
        <v>0</v>
      </c>
      <c r="R16" s="151"/>
      <c r="U16" s="143">
        <f t="shared" si="0"/>
        <v>-35278417916</v>
      </c>
      <c r="V16" s="143" t="s">
        <v>30</v>
      </c>
      <c r="W16" s="143">
        <v>-35278417916</v>
      </c>
      <c r="X16" s="143">
        <v>0</v>
      </c>
    </row>
    <row r="17" spans="1:24" ht="15.95" customHeight="1" x14ac:dyDescent="0.15">
      <c r="A17" s="108" t="s">
        <v>238</v>
      </c>
      <c r="B17" s="118"/>
      <c r="C17" s="152"/>
      <c r="D17" s="144" t="s">
        <v>239</v>
      </c>
      <c r="E17" s="144"/>
      <c r="F17" s="144"/>
      <c r="G17" s="144"/>
      <c r="H17" s="144"/>
      <c r="I17" s="144"/>
      <c r="J17" s="144"/>
      <c r="K17" s="145">
        <v>35936</v>
      </c>
      <c r="L17" s="146"/>
      <c r="M17" s="153"/>
      <c r="N17" s="154"/>
      <c r="O17" s="145">
        <v>35936</v>
      </c>
      <c r="P17" s="179"/>
      <c r="Q17" s="150">
        <v>0</v>
      </c>
      <c r="R17" s="149"/>
      <c r="U17" s="143">
        <f t="shared" si="0"/>
        <v>35935890721</v>
      </c>
      <c r="V17" s="143" t="s">
        <v>30</v>
      </c>
      <c r="W17" s="143">
        <f>IF(COUNTIF(W18:W19,"-")=COUNTA(W18:W19),"-",SUM(W18:W19))</f>
        <v>35935890721</v>
      </c>
      <c r="X17" s="143">
        <f>IF(COUNTIF(X18:X19,"-")=COUNTA(X18:X19),"-",SUM(X18:X19))</f>
        <v>0</v>
      </c>
    </row>
    <row r="18" spans="1:24" ht="15.95" customHeight="1" x14ac:dyDescent="0.15">
      <c r="A18" s="108" t="s">
        <v>240</v>
      </c>
      <c r="B18" s="118"/>
      <c r="C18" s="155"/>
      <c r="D18" s="144"/>
      <c r="E18" s="156" t="s">
        <v>241</v>
      </c>
      <c r="F18" s="156"/>
      <c r="G18" s="156"/>
      <c r="H18" s="156"/>
      <c r="I18" s="156"/>
      <c r="J18" s="144"/>
      <c r="K18" s="145">
        <v>20843</v>
      </c>
      <c r="L18" s="146"/>
      <c r="M18" s="153"/>
      <c r="N18" s="154"/>
      <c r="O18" s="145">
        <v>20843</v>
      </c>
      <c r="P18" s="179"/>
      <c r="Q18" s="150">
        <v>0</v>
      </c>
      <c r="R18" s="149"/>
      <c r="U18" s="143">
        <f t="shared" si="0"/>
        <v>20843152238</v>
      </c>
      <c r="V18" s="143" t="s">
        <v>30</v>
      </c>
      <c r="W18" s="143">
        <v>20843152238</v>
      </c>
      <c r="X18" s="143">
        <v>0</v>
      </c>
    </row>
    <row r="19" spans="1:24" ht="15.95" customHeight="1" x14ac:dyDescent="0.15">
      <c r="A19" s="108" t="s">
        <v>242</v>
      </c>
      <c r="B19" s="118"/>
      <c r="C19" s="157"/>
      <c r="D19" s="158"/>
      <c r="E19" s="158" t="s">
        <v>243</v>
      </c>
      <c r="F19" s="158"/>
      <c r="G19" s="158"/>
      <c r="H19" s="158"/>
      <c r="I19" s="158"/>
      <c r="J19" s="159"/>
      <c r="K19" s="160">
        <v>15093</v>
      </c>
      <c r="L19" s="161"/>
      <c r="M19" s="162"/>
      <c r="N19" s="163"/>
      <c r="O19" s="160">
        <v>15093</v>
      </c>
      <c r="P19" s="187"/>
      <c r="Q19" s="165">
        <v>0</v>
      </c>
      <c r="R19" s="164"/>
      <c r="U19" s="143">
        <f t="shared" si="0"/>
        <v>15092738483</v>
      </c>
      <c r="V19" s="143" t="s">
        <v>30</v>
      </c>
      <c r="W19" s="143">
        <v>15092738483</v>
      </c>
      <c r="X19" s="143">
        <v>0</v>
      </c>
    </row>
    <row r="20" spans="1:24" ht="15.95" customHeight="1" x14ac:dyDescent="0.15">
      <c r="A20" s="108" t="s">
        <v>245</v>
      </c>
      <c r="B20" s="118"/>
      <c r="C20" s="166"/>
      <c r="D20" s="167" t="s">
        <v>246</v>
      </c>
      <c r="E20" s="168"/>
      <c r="F20" s="167"/>
      <c r="G20" s="167"/>
      <c r="H20" s="167"/>
      <c r="I20" s="167"/>
      <c r="J20" s="169"/>
      <c r="K20" s="170">
        <v>657</v>
      </c>
      <c r="L20" s="171" t="s">
        <v>19</v>
      </c>
      <c r="M20" s="172"/>
      <c r="N20" s="173"/>
      <c r="O20" s="170">
        <v>657</v>
      </c>
      <c r="P20" s="326" t="s">
        <v>19</v>
      </c>
      <c r="Q20" s="175">
        <v>0</v>
      </c>
      <c r="R20" s="174"/>
      <c r="U20" s="143">
        <f t="shared" si="0"/>
        <v>657472805</v>
      </c>
      <c r="V20" s="143" t="s">
        <v>30</v>
      </c>
      <c r="W20" s="143">
        <f>IF(COUNTIF(W16:W17,"-")=COUNTA(W16:W17),"-",SUM(W16:W17))</f>
        <v>657472805</v>
      </c>
      <c r="X20" s="143">
        <f>IF(COUNTIF(X16:X17,"-")=COUNTA(X16:X17),"-",SUM(X16:X17))</f>
        <v>0</v>
      </c>
    </row>
    <row r="21" spans="1:24" ht="15.95" customHeight="1" x14ac:dyDescent="0.15">
      <c r="A21" s="108" t="s">
        <v>247</v>
      </c>
      <c r="B21" s="118"/>
      <c r="C21" s="32"/>
      <c r="D21" s="176" t="s">
        <v>248</v>
      </c>
      <c r="E21" s="176"/>
      <c r="F21" s="176"/>
      <c r="G21" s="156"/>
      <c r="H21" s="156"/>
      <c r="I21" s="156"/>
      <c r="J21" s="144"/>
      <c r="K21" s="177"/>
      <c r="L21" s="178"/>
      <c r="M21" s="145">
        <v>2758</v>
      </c>
      <c r="N21" s="179" t="s">
        <v>19</v>
      </c>
      <c r="O21" s="145">
        <v>-2758</v>
      </c>
      <c r="P21" s="179" t="s">
        <v>19</v>
      </c>
      <c r="Q21" s="327"/>
      <c r="R21" s="181"/>
      <c r="U21" s="143">
        <v>0</v>
      </c>
      <c r="V21" s="143">
        <f>IF(COUNTA(V22:V25)=COUNTIF(V22:V25,"-"),"-",SUM(V22,V24,V23,V25))</f>
        <v>2758142371</v>
      </c>
      <c r="W21" s="143">
        <f>IF(COUNTA(W22:W25)=COUNTIF(W22:W25,"-"),"-",SUM(W22,W24,W23,W25))</f>
        <v>-2758142371</v>
      </c>
      <c r="X21" s="143" t="s">
        <v>30</v>
      </c>
    </row>
    <row r="22" spans="1:24" ht="15.95" customHeight="1" x14ac:dyDescent="0.15">
      <c r="A22" s="108" t="s">
        <v>249</v>
      </c>
      <c r="B22" s="118"/>
      <c r="C22" s="32"/>
      <c r="D22" s="176"/>
      <c r="E22" s="176" t="s">
        <v>250</v>
      </c>
      <c r="F22" s="156"/>
      <c r="G22" s="156"/>
      <c r="H22" s="156"/>
      <c r="I22" s="156"/>
      <c r="J22" s="144"/>
      <c r="K22" s="177"/>
      <c r="L22" s="178"/>
      <c r="M22" s="145">
        <v>9011</v>
      </c>
      <c r="N22" s="179"/>
      <c r="O22" s="145">
        <v>-9011</v>
      </c>
      <c r="P22" s="179"/>
      <c r="Q22" s="328"/>
      <c r="R22" s="183"/>
      <c r="U22" s="143">
        <v>0</v>
      </c>
      <c r="V22" s="143">
        <v>9011146077</v>
      </c>
      <c r="W22" s="143">
        <v>-9011146077</v>
      </c>
      <c r="X22" s="143" t="s">
        <v>30</v>
      </c>
    </row>
    <row r="23" spans="1:24" ht="15.95" customHeight="1" x14ac:dyDescent="0.15">
      <c r="A23" s="108" t="s">
        <v>251</v>
      </c>
      <c r="B23" s="118"/>
      <c r="C23" s="32"/>
      <c r="D23" s="176"/>
      <c r="E23" s="176" t="s">
        <v>252</v>
      </c>
      <c r="F23" s="176"/>
      <c r="G23" s="156"/>
      <c r="H23" s="156"/>
      <c r="I23" s="156"/>
      <c r="J23" s="144"/>
      <c r="K23" s="177"/>
      <c r="L23" s="178"/>
      <c r="M23" s="145">
        <v>-6951</v>
      </c>
      <c r="N23" s="179"/>
      <c r="O23" s="145">
        <v>6951</v>
      </c>
      <c r="P23" s="179"/>
      <c r="Q23" s="328"/>
      <c r="R23" s="183"/>
      <c r="U23" s="143">
        <v>0</v>
      </c>
      <c r="V23" s="143">
        <v>-6950628276</v>
      </c>
      <c r="W23" s="143">
        <v>6950628276</v>
      </c>
      <c r="X23" s="143" t="s">
        <v>30</v>
      </c>
    </row>
    <row r="24" spans="1:24" ht="15.95" customHeight="1" x14ac:dyDescent="0.15">
      <c r="A24" s="108" t="s">
        <v>253</v>
      </c>
      <c r="B24" s="118"/>
      <c r="C24" s="32"/>
      <c r="D24" s="176"/>
      <c r="E24" s="176" t="s">
        <v>254</v>
      </c>
      <c r="F24" s="176"/>
      <c r="G24" s="156"/>
      <c r="H24" s="156"/>
      <c r="I24" s="156"/>
      <c r="J24" s="144"/>
      <c r="K24" s="177"/>
      <c r="L24" s="178"/>
      <c r="M24" s="145">
        <v>1590</v>
      </c>
      <c r="N24" s="179"/>
      <c r="O24" s="145">
        <v>-1590</v>
      </c>
      <c r="P24" s="179"/>
      <c r="Q24" s="328"/>
      <c r="R24" s="183"/>
      <c r="U24" s="143">
        <v>0</v>
      </c>
      <c r="V24" s="143">
        <v>1590203873</v>
      </c>
      <c r="W24" s="143">
        <v>-1590203873</v>
      </c>
      <c r="X24" s="143" t="s">
        <v>30</v>
      </c>
    </row>
    <row r="25" spans="1:24" ht="15.95" customHeight="1" x14ac:dyDescent="0.15">
      <c r="A25" s="108" t="s">
        <v>255</v>
      </c>
      <c r="B25" s="118"/>
      <c r="C25" s="32"/>
      <c r="D25" s="176"/>
      <c r="E25" s="176" t="s">
        <v>256</v>
      </c>
      <c r="F25" s="176"/>
      <c r="G25" s="156"/>
      <c r="H25" s="27"/>
      <c r="I25" s="156"/>
      <c r="J25" s="144"/>
      <c r="K25" s="177"/>
      <c r="L25" s="178"/>
      <c r="M25" s="145">
        <v>-893</v>
      </c>
      <c r="N25" s="179"/>
      <c r="O25" s="145">
        <v>893</v>
      </c>
      <c r="P25" s="179"/>
      <c r="Q25" s="328"/>
      <c r="R25" s="183"/>
      <c r="U25" s="143">
        <v>0</v>
      </c>
      <c r="V25" s="143">
        <v>-892579303</v>
      </c>
      <c r="W25" s="143">
        <v>892579303</v>
      </c>
      <c r="X25" s="143" t="s">
        <v>30</v>
      </c>
    </row>
    <row r="26" spans="1:24" ht="15.95" customHeight="1" x14ac:dyDescent="0.15">
      <c r="A26" s="108" t="s">
        <v>257</v>
      </c>
      <c r="B26" s="118"/>
      <c r="C26" s="32"/>
      <c r="D26" s="176" t="s">
        <v>258</v>
      </c>
      <c r="E26" s="156"/>
      <c r="F26" s="156"/>
      <c r="G26" s="156"/>
      <c r="H26" s="156"/>
      <c r="I26" s="156"/>
      <c r="J26" s="144"/>
      <c r="K26" s="145" t="s">
        <v>30</v>
      </c>
      <c r="L26" s="146"/>
      <c r="M26" s="145" t="s">
        <v>244</v>
      </c>
      <c r="N26" s="179"/>
      <c r="O26" s="153"/>
      <c r="P26" s="154"/>
      <c r="Q26" s="153"/>
      <c r="R26" s="184"/>
      <c r="U26" s="143" t="str">
        <f t="shared" ref="U26:U32" si="1">IF(COUNTIF(V26:X26,"-")=COUNTA(V26:X26),"-",SUM(V26:X26))</f>
        <v>-</v>
      </c>
      <c r="V26" s="143" t="s">
        <v>235</v>
      </c>
      <c r="W26" s="143" t="s">
        <v>30</v>
      </c>
      <c r="X26" s="143" t="s">
        <v>30</v>
      </c>
    </row>
    <row r="27" spans="1:24" ht="15.95" customHeight="1" x14ac:dyDescent="0.15">
      <c r="A27" s="108" t="s">
        <v>259</v>
      </c>
      <c r="B27" s="118"/>
      <c r="C27" s="32"/>
      <c r="D27" s="176" t="s">
        <v>260</v>
      </c>
      <c r="E27" s="176"/>
      <c r="F27" s="156"/>
      <c r="G27" s="156"/>
      <c r="H27" s="156"/>
      <c r="I27" s="156"/>
      <c r="J27" s="144"/>
      <c r="K27" s="145">
        <v>371</v>
      </c>
      <c r="L27" s="146"/>
      <c r="M27" s="145">
        <v>371</v>
      </c>
      <c r="N27" s="179"/>
      <c r="O27" s="153"/>
      <c r="P27" s="154"/>
      <c r="Q27" s="153"/>
      <c r="R27" s="184"/>
      <c r="U27" s="143">
        <f t="shared" si="1"/>
        <v>371028462</v>
      </c>
      <c r="V27" s="143">
        <v>371028462</v>
      </c>
      <c r="W27" s="143" t="s">
        <v>30</v>
      </c>
      <c r="X27" s="143" t="s">
        <v>30</v>
      </c>
    </row>
    <row r="28" spans="1:24" ht="15.95" customHeight="1" x14ac:dyDescent="0.15">
      <c r="A28" s="108" t="s">
        <v>388</v>
      </c>
      <c r="B28" s="118"/>
      <c r="C28" s="32"/>
      <c r="D28" s="176" t="s">
        <v>389</v>
      </c>
      <c r="E28" s="176"/>
      <c r="F28" s="156"/>
      <c r="G28" s="156"/>
      <c r="H28" s="156"/>
      <c r="I28" s="156"/>
      <c r="J28" s="144"/>
      <c r="K28" s="145" t="s">
        <v>30</v>
      </c>
      <c r="L28" s="329"/>
      <c r="M28" s="153"/>
      <c r="N28" s="154"/>
      <c r="O28" s="153"/>
      <c r="P28" s="154"/>
      <c r="Q28" s="150" t="s">
        <v>244</v>
      </c>
      <c r="R28" s="149"/>
      <c r="U28" s="143" t="str">
        <f t="shared" si="1"/>
        <v>-</v>
      </c>
      <c r="V28" s="143" t="s">
        <v>30</v>
      </c>
      <c r="W28" s="143" t="s">
        <v>30</v>
      </c>
      <c r="X28" s="143" t="s">
        <v>235</v>
      </c>
    </row>
    <row r="29" spans="1:24" ht="15.95" customHeight="1" x14ac:dyDescent="0.15">
      <c r="A29" s="108" t="s">
        <v>390</v>
      </c>
      <c r="B29" s="118"/>
      <c r="C29" s="32"/>
      <c r="D29" s="176" t="s">
        <v>391</v>
      </c>
      <c r="E29" s="176"/>
      <c r="F29" s="156"/>
      <c r="G29" s="156"/>
      <c r="H29" s="156"/>
      <c r="I29" s="156"/>
      <c r="J29" s="144"/>
      <c r="K29" s="145" t="s">
        <v>30</v>
      </c>
      <c r="L29" s="329"/>
      <c r="M29" s="153"/>
      <c r="N29" s="154"/>
      <c r="O29" s="153"/>
      <c r="P29" s="154"/>
      <c r="Q29" s="150" t="s">
        <v>187</v>
      </c>
      <c r="R29" s="149"/>
      <c r="U29" s="143" t="str">
        <f t="shared" si="1"/>
        <v>-</v>
      </c>
      <c r="V29" s="143" t="s">
        <v>30</v>
      </c>
      <c r="W29" s="143" t="s">
        <v>30</v>
      </c>
      <c r="X29" s="143" t="s">
        <v>244</v>
      </c>
    </row>
    <row r="30" spans="1:24" ht="15.95" customHeight="1" x14ac:dyDescent="0.15">
      <c r="A30" s="108" t="s">
        <v>261</v>
      </c>
      <c r="B30" s="118"/>
      <c r="C30" s="157"/>
      <c r="D30" s="158" t="s">
        <v>43</v>
      </c>
      <c r="E30" s="158"/>
      <c r="F30" s="158"/>
      <c r="G30" s="186"/>
      <c r="H30" s="186"/>
      <c r="I30" s="186"/>
      <c r="J30" s="159"/>
      <c r="K30" s="160">
        <v>-32</v>
      </c>
      <c r="L30" s="161" t="s">
        <v>19</v>
      </c>
      <c r="M30" s="160">
        <v>-67</v>
      </c>
      <c r="N30" s="187"/>
      <c r="O30" s="160">
        <v>34</v>
      </c>
      <c r="P30" s="187"/>
      <c r="Q30" s="330"/>
      <c r="R30" s="189"/>
      <c r="S30" s="190"/>
      <c r="U30" s="143">
        <f t="shared" si="1"/>
        <v>-32280510</v>
      </c>
      <c r="V30" s="143">
        <v>-66763353</v>
      </c>
      <c r="W30" s="143">
        <v>34482843</v>
      </c>
      <c r="X30" s="143" t="s">
        <v>30</v>
      </c>
    </row>
    <row r="31" spans="1:24" ht="15.95" customHeight="1" thickBot="1" x14ac:dyDescent="0.2">
      <c r="A31" s="108" t="s">
        <v>262</v>
      </c>
      <c r="B31" s="118"/>
      <c r="C31" s="191"/>
      <c r="D31" s="192" t="s">
        <v>263</v>
      </c>
      <c r="E31" s="192"/>
      <c r="F31" s="193"/>
      <c r="G31" s="193"/>
      <c r="H31" s="194"/>
      <c r="I31" s="193"/>
      <c r="J31" s="195"/>
      <c r="K31" s="196">
        <v>996</v>
      </c>
      <c r="L31" s="197" t="s">
        <v>19</v>
      </c>
      <c r="M31" s="196">
        <v>3062</v>
      </c>
      <c r="N31" s="198"/>
      <c r="O31" s="196">
        <v>-2066</v>
      </c>
      <c r="P31" s="198" t="s">
        <v>19</v>
      </c>
      <c r="Q31" s="200">
        <v>0</v>
      </c>
      <c r="R31" s="201"/>
      <c r="S31" s="190"/>
      <c r="U31" s="143">
        <f t="shared" si="1"/>
        <v>996220757</v>
      </c>
      <c r="V31" s="143">
        <f>IF(AND(V21="-",COUNTIF(V26:V27,"-")=COUNTA(V26:V27),V30="-"),"-",SUM(V21,V26:V27,V30))</f>
        <v>3062407480</v>
      </c>
      <c r="W31" s="143">
        <f>IF(AND(W20="-",W21="-",COUNTIF(W26:W27,"-")=COUNTA(W26:W27),W30="-"),"-",SUM(W20,W21,W26:W27,W30))</f>
        <v>-2066186723</v>
      </c>
      <c r="X31" s="143">
        <f>IF(AND(X20="-",COUNTIF(X28:X29,"-")=COUNTA(X28:X29)),"-",SUM(X20,X28:X29))</f>
        <v>0</v>
      </c>
    </row>
    <row r="32" spans="1:24" ht="15.95" customHeight="1" thickBot="1" x14ac:dyDescent="0.2">
      <c r="A32" s="108" t="s">
        <v>264</v>
      </c>
      <c r="B32" s="118"/>
      <c r="C32" s="202" t="s">
        <v>265</v>
      </c>
      <c r="D32" s="203"/>
      <c r="E32" s="203"/>
      <c r="F32" s="203"/>
      <c r="G32" s="204"/>
      <c r="H32" s="204"/>
      <c r="I32" s="204"/>
      <c r="J32" s="205"/>
      <c r="K32" s="206">
        <v>63347</v>
      </c>
      <c r="L32" s="207"/>
      <c r="M32" s="206">
        <v>111969</v>
      </c>
      <c r="N32" s="208"/>
      <c r="O32" s="206">
        <v>-48623</v>
      </c>
      <c r="P32" s="208" t="s">
        <v>19</v>
      </c>
      <c r="Q32" s="210">
        <v>0</v>
      </c>
      <c r="R32" s="211"/>
      <c r="S32" s="190"/>
      <c r="U32" s="143">
        <f t="shared" si="1"/>
        <v>63346860392</v>
      </c>
      <c r="V32" s="143">
        <v>111969476510</v>
      </c>
      <c r="W32" s="143">
        <v>-48622616118</v>
      </c>
      <c r="X32" s="143">
        <f>IF(AND(X15="-",X31="-"),"-",SUM(X15,X31))</f>
        <v>0</v>
      </c>
    </row>
    <row r="33" spans="2:19" ht="6.75" customHeight="1" x14ac:dyDescent="0.15">
      <c r="B33" s="118"/>
      <c r="C33" s="212"/>
      <c r="D33" s="213"/>
      <c r="E33" s="213"/>
      <c r="F33" s="213"/>
      <c r="G33" s="213"/>
      <c r="H33" s="213"/>
      <c r="I33" s="213"/>
      <c r="J33" s="213"/>
      <c r="K33" s="118"/>
      <c r="L33" s="118"/>
      <c r="M33" s="118"/>
      <c r="N33" s="118"/>
      <c r="O33" s="118"/>
      <c r="P33" s="118"/>
      <c r="Q33" s="118"/>
      <c r="R33" s="26"/>
      <c r="S33" s="190"/>
    </row>
    <row r="34" spans="2:19" ht="15.6" customHeight="1" x14ac:dyDescent="0.15">
      <c r="B34" s="118"/>
      <c r="C34" s="214"/>
      <c r="D34" s="215" t="s">
        <v>157</v>
      </c>
      <c r="F34" s="216"/>
      <c r="G34" s="217"/>
      <c r="H34" s="216"/>
      <c r="I34" s="216"/>
      <c r="J34" s="214"/>
      <c r="K34" s="118"/>
      <c r="L34" s="118"/>
      <c r="M34" s="118"/>
      <c r="N34" s="118"/>
      <c r="O34" s="118"/>
      <c r="P34" s="118"/>
      <c r="Q34" s="118"/>
      <c r="R34" s="26"/>
      <c r="S34" s="190"/>
    </row>
  </sheetData>
  <mergeCells count="32">
    <mergeCell ref="M28:N28"/>
    <mergeCell ref="O28:P28"/>
    <mergeCell ref="M29:N29"/>
    <mergeCell ref="O29:P29"/>
    <mergeCell ref="Q30:R30"/>
    <mergeCell ref="K25:L25"/>
    <mergeCell ref="Q25:R25"/>
    <mergeCell ref="O26:P26"/>
    <mergeCell ref="Q26:R26"/>
    <mergeCell ref="O27:P27"/>
    <mergeCell ref="Q27:R27"/>
    <mergeCell ref="Q21:R21"/>
    <mergeCell ref="K22:L22"/>
    <mergeCell ref="Q22:R22"/>
    <mergeCell ref="K23:L23"/>
    <mergeCell ref="Q23:R23"/>
    <mergeCell ref="K24:L24"/>
    <mergeCell ref="Q24:R24"/>
    <mergeCell ref="M16:N16"/>
    <mergeCell ref="M17:N17"/>
    <mergeCell ref="M18:N18"/>
    <mergeCell ref="M19:N19"/>
    <mergeCell ref="M20:N20"/>
    <mergeCell ref="K21:L21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2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9"/>
  <sheetViews>
    <sheetView topLeftCell="B1" zoomScale="85" zoomScaleNormal="85" workbookViewId="0">
      <selection activeCell="S25" sqref="S25"/>
    </sheetView>
  </sheetViews>
  <sheetFormatPr defaultRowHeight="13.5" x14ac:dyDescent="0.15"/>
  <cols>
    <col min="1" max="1" width="0" style="3" hidden="1" customWidth="1"/>
    <col min="2" max="2" width="0.75" style="5" customWidth="1"/>
    <col min="3" max="11" width="2.125" style="5" customWidth="1"/>
    <col min="12" max="12" width="13.25" style="5" customWidth="1"/>
    <col min="13" max="13" width="21.625" style="5" bestFit="1" customWidth="1"/>
    <col min="14" max="14" width="3" style="5" customWidth="1"/>
    <col min="15" max="15" width="0.75" style="72" customWidth="1"/>
    <col min="16" max="16" width="9" style="8"/>
    <col min="17" max="17" width="0" style="8" hidden="1" customWidth="1"/>
    <col min="18" max="16384" width="9" style="8"/>
  </cols>
  <sheetData>
    <row r="1" spans="1:44" x14ac:dyDescent="0.15">
      <c r="C1" s="5" t="s">
        <v>0</v>
      </c>
    </row>
    <row r="2" spans="1:44" x14ac:dyDescent="0.15">
      <c r="C2" s="5" t="s">
        <v>1</v>
      </c>
    </row>
    <row r="3" spans="1:44" x14ac:dyDescent="0.15">
      <c r="C3" s="5" t="s">
        <v>2</v>
      </c>
    </row>
    <row r="4" spans="1:44" x14ac:dyDescent="0.15">
      <c r="C4" s="5" t="s">
        <v>378</v>
      </c>
    </row>
    <row r="5" spans="1:44" x14ac:dyDescent="0.15">
      <c r="C5" s="5" t="s">
        <v>365</v>
      </c>
    </row>
    <row r="6" spans="1:44" x14ac:dyDescent="0.15">
      <c r="C6" s="5" t="s">
        <v>5</v>
      </c>
    </row>
    <row r="7" spans="1:44" x14ac:dyDescent="0.15">
      <c r="C7" s="5" t="s">
        <v>6</v>
      </c>
    </row>
    <row r="8" spans="1:44" s="72" customFormat="1" x14ac:dyDescent="0.15">
      <c r="A8" s="3"/>
      <c r="B8" s="218"/>
      <c r="C8" s="218"/>
      <c r="D8" s="71"/>
      <c r="E8" s="71"/>
      <c r="F8" s="71"/>
      <c r="G8" s="71"/>
      <c r="H8" s="71"/>
      <c r="I8" s="5"/>
      <c r="J8" s="5"/>
      <c r="K8" s="5"/>
      <c r="L8" s="5"/>
      <c r="M8" s="5"/>
      <c r="N8" s="5"/>
    </row>
    <row r="9" spans="1:44" s="72" customFormat="1" ht="24" x14ac:dyDescent="0.15">
      <c r="A9" s="3"/>
      <c r="B9" s="219"/>
      <c r="C9" s="220" t="s">
        <v>392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1:44" s="72" customFormat="1" ht="14.25" x14ac:dyDescent="0.15">
      <c r="A10" s="221"/>
      <c r="B10" s="222"/>
      <c r="C10" s="223" t="s">
        <v>159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44" s="72" customFormat="1" ht="14.25" x14ac:dyDescent="0.15">
      <c r="A11" s="221"/>
      <c r="B11" s="222"/>
      <c r="C11" s="223" t="s">
        <v>160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</row>
    <row r="12" spans="1:44" s="72" customFormat="1" ht="14.25" thickBot="1" x14ac:dyDescent="0.2">
      <c r="A12" s="221"/>
      <c r="B12" s="222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 t="s">
        <v>9</v>
      </c>
    </row>
    <row r="13" spans="1:44" s="72" customFormat="1" x14ac:dyDescent="0.15">
      <c r="A13" s="221"/>
      <c r="B13" s="222"/>
      <c r="C13" s="226" t="s">
        <v>12</v>
      </c>
      <c r="D13" s="227"/>
      <c r="E13" s="227"/>
      <c r="F13" s="227"/>
      <c r="G13" s="227"/>
      <c r="H13" s="227"/>
      <c r="I13" s="227"/>
      <c r="J13" s="228"/>
      <c r="K13" s="228"/>
      <c r="L13" s="229"/>
      <c r="M13" s="230" t="s">
        <v>13</v>
      </c>
      <c r="N13" s="231"/>
    </row>
    <row r="14" spans="1:44" s="72" customFormat="1" ht="14.25" thickBot="1" x14ac:dyDescent="0.2">
      <c r="A14" s="221" t="s">
        <v>10</v>
      </c>
      <c r="B14" s="222"/>
      <c r="C14" s="232"/>
      <c r="D14" s="233"/>
      <c r="E14" s="233"/>
      <c r="F14" s="233"/>
      <c r="G14" s="233"/>
      <c r="H14" s="233"/>
      <c r="I14" s="233"/>
      <c r="J14" s="233"/>
      <c r="K14" s="233"/>
      <c r="L14" s="234"/>
      <c r="M14" s="235"/>
      <c r="N14" s="236"/>
    </row>
    <row r="15" spans="1:44" s="72" customFormat="1" x14ac:dyDescent="0.15">
      <c r="A15" s="237"/>
      <c r="B15" s="238"/>
      <c r="C15" s="239" t="s">
        <v>269</v>
      </c>
      <c r="D15" s="240"/>
      <c r="E15" s="240"/>
      <c r="F15" s="241"/>
      <c r="G15" s="241"/>
      <c r="H15" s="242"/>
      <c r="I15" s="241"/>
      <c r="J15" s="242"/>
      <c r="K15" s="242"/>
      <c r="L15" s="243"/>
      <c r="M15" s="244"/>
      <c r="N15" s="316"/>
      <c r="AR15" s="317"/>
    </row>
    <row r="16" spans="1:44" s="72" customFormat="1" x14ac:dyDescent="0.15">
      <c r="A16" s="3" t="s">
        <v>270</v>
      </c>
      <c r="B16" s="5"/>
      <c r="C16" s="246"/>
      <c r="D16" s="247" t="s">
        <v>271</v>
      </c>
      <c r="E16" s="247"/>
      <c r="F16" s="248"/>
      <c r="G16" s="248"/>
      <c r="H16" s="224"/>
      <c r="I16" s="248"/>
      <c r="J16" s="224"/>
      <c r="K16" s="224"/>
      <c r="L16" s="249"/>
      <c r="M16" s="250">
        <v>35054</v>
      </c>
      <c r="N16" s="318" t="s">
        <v>19</v>
      </c>
      <c r="Q16" s="72">
        <f>IF(AND(Q17="-",Q22="-"),"-",SUM(Q17,Q22))</f>
        <v>35053564375</v>
      </c>
      <c r="AR16" s="317"/>
    </row>
    <row r="17" spans="1:44" s="72" customFormat="1" x14ac:dyDescent="0.15">
      <c r="A17" s="3" t="s">
        <v>272</v>
      </c>
      <c r="B17" s="5"/>
      <c r="C17" s="246"/>
      <c r="D17" s="247"/>
      <c r="E17" s="247" t="s">
        <v>273</v>
      </c>
      <c r="F17" s="248"/>
      <c r="G17" s="248"/>
      <c r="H17" s="248"/>
      <c r="I17" s="248"/>
      <c r="J17" s="224"/>
      <c r="K17" s="224"/>
      <c r="L17" s="249"/>
      <c r="M17" s="250">
        <v>11974</v>
      </c>
      <c r="N17" s="318" t="s">
        <v>19</v>
      </c>
      <c r="Q17" s="72">
        <f>IF(COUNTIF(Q18:Q21,"-")=COUNTA(Q18:Q21),"-",SUM(Q18:Q21))</f>
        <v>11974038655</v>
      </c>
      <c r="AR17" s="317"/>
    </row>
    <row r="18" spans="1:44" s="72" customFormat="1" x14ac:dyDescent="0.15">
      <c r="A18" s="3" t="s">
        <v>274</v>
      </c>
      <c r="B18" s="5"/>
      <c r="C18" s="246"/>
      <c r="D18" s="247"/>
      <c r="E18" s="247"/>
      <c r="F18" s="248" t="s">
        <v>275</v>
      </c>
      <c r="G18" s="248"/>
      <c r="H18" s="248"/>
      <c r="I18" s="248"/>
      <c r="J18" s="224"/>
      <c r="K18" s="224"/>
      <c r="L18" s="249"/>
      <c r="M18" s="250">
        <v>4224</v>
      </c>
      <c r="N18" s="318"/>
      <c r="Q18" s="72">
        <v>4224293370</v>
      </c>
      <c r="AR18" s="317"/>
    </row>
    <row r="19" spans="1:44" s="72" customFormat="1" x14ac:dyDescent="0.15">
      <c r="A19" s="3" t="s">
        <v>276</v>
      </c>
      <c r="B19" s="5"/>
      <c r="C19" s="246"/>
      <c r="D19" s="247"/>
      <c r="E19" s="247"/>
      <c r="F19" s="248" t="s">
        <v>277</v>
      </c>
      <c r="G19" s="248"/>
      <c r="H19" s="248"/>
      <c r="I19" s="248"/>
      <c r="J19" s="224"/>
      <c r="K19" s="224"/>
      <c r="L19" s="249"/>
      <c r="M19" s="250">
        <v>7062</v>
      </c>
      <c r="N19" s="318"/>
      <c r="Q19" s="72">
        <v>7062265300</v>
      </c>
      <c r="AR19" s="317"/>
    </row>
    <row r="20" spans="1:44" s="72" customFormat="1" x14ac:dyDescent="0.15">
      <c r="A20" s="3" t="s">
        <v>278</v>
      </c>
      <c r="B20" s="5"/>
      <c r="C20" s="252"/>
      <c r="D20" s="224"/>
      <c r="E20" s="224"/>
      <c r="F20" s="224" t="s">
        <v>279</v>
      </c>
      <c r="G20" s="224"/>
      <c r="H20" s="224"/>
      <c r="I20" s="224"/>
      <c r="J20" s="224"/>
      <c r="K20" s="224"/>
      <c r="L20" s="249"/>
      <c r="M20" s="250">
        <v>159</v>
      </c>
      <c r="N20" s="318"/>
      <c r="Q20" s="72">
        <v>159187037</v>
      </c>
      <c r="AR20" s="317"/>
    </row>
    <row r="21" spans="1:44" s="72" customFormat="1" x14ac:dyDescent="0.15">
      <c r="A21" s="3" t="s">
        <v>281</v>
      </c>
      <c r="B21" s="5"/>
      <c r="C21" s="253"/>
      <c r="D21" s="254"/>
      <c r="E21" s="224"/>
      <c r="F21" s="254" t="s">
        <v>282</v>
      </c>
      <c r="G21" s="254"/>
      <c r="H21" s="254"/>
      <c r="I21" s="254"/>
      <c r="J21" s="224"/>
      <c r="K21" s="224"/>
      <c r="L21" s="249"/>
      <c r="M21" s="250">
        <v>528</v>
      </c>
      <c r="N21" s="318"/>
      <c r="Q21" s="72">
        <v>528292948</v>
      </c>
      <c r="AR21" s="317"/>
    </row>
    <row r="22" spans="1:44" s="72" customFormat="1" x14ac:dyDescent="0.15">
      <c r="A22" s="3" t="s">
        <v>283</v>
      </c>
      <c r="B22" s="5"/>
      <c r="C22" s="252"/>
      <c r="D22" s="254"/>
      <c r="E22" s="224" t="s">
        <v>284</v>
      </c>
      <c r="F22" s="254"/>
      <c r="G22" s="254"/>
      <c r="H22" s="254"/>
      <c r="I22" s="254"/>
      <c r="J22" s="224"/>
      <c r="K22" s="224"/>
      <c r="L22" s="249"/>
      <c r="M22" s="250">
        <v>23080</v>
      </c>
      <c r="N22" s="318" t="s">
        <v>19</v>
      </c>
      <c r="Q22" s="72">
        <f>IF(COUNTIF(Q23:Q26,"-")=COUNTA(Q23:Q26),"-",SUM(Q23:Q26))</f>
        <v>23079525720</v>
      </c>
      <c r="AR22" s="317"/>
    </row>
    <row r="23" spans="1:44" s="72" customFormat="1" x14ac:dyDescent="0.15">
      <c r="A23" s="3" t="s">
        <v>285</v>
      </c>
      <c r="B23" s="5"/>
      <c r="C23" s="252"/>
      <c r="D23" s="254"/>
      <c r="E23" s="254"/>
      <c r="F23" s="224" t="s">
        <v>286</v>
      </c>
      <c r="G23" s="254"/>
      <c r="H23" s="254"/>
      <c r="I23" s="254"/>
      <c r="J23" s="224"/>
      <c r="K23" s="224"/>
      <c r="L23" s="249"/>
      <c r="M23" s="250">
        <v>12181</v>
      </c>
      <c r="N23" s="318"/>
      <c r="Q23" s="72">
        <v>12181254502</v>
      </c>
      <c r="AR23" s="317"/>
    </row>
    <row r="24" spans="1:44" s="72" customFormat="1" x14ac:dyDescent="0.15">
      <c r="A24" s="3" t="s">
        <v>287</v>
      </c>
      <c r="B24" s="5"/>
      <c r="C24" s="252"/>
      <c r="D24" s="254"/>
      <c r="E24" s="254"/>
      <c r="F24" s="224" t="s">
        <v>288</v>
      </c>
      <c r="G24" s="254"/>
      <c r="H24" s="254"/>
      <c r="I24" s="254"/>
      <c r="J24" s="224"/>
      <c r="K24" s="224"/>
      <c r="L24" s="249"/>
      <c r="M24" s="250">
        <v>10856</v>
      </c>
      <c r="N24" s="318"/>
      <c r="Q24" s="72">
        <v>10856395806</v>
      </c>
      <c r="AR24" s="317"/>
    </row>
    <row r="25" spans="1:44" s="72" customFormat="1" x14ac:dyDescent="0.15">
      <c r="A25" s="3" t="s">
        <v>289</v>
      </c>
      <c r="B25" s="5"/>
      <c r="C25" s="252"/>
      <c r="D25" s="224"/>
      <c r="E25" s="254"/>
      <c r="F25" s="224" t="s">
        <v>290</v>
      </c>
      <c r="G25" s="254"/>
      <c r="H25" s="254"/>
      <c r="I25" s="254"/>
      <c r="J25" s="224"/>
      <c r="K25" s="224"/>
      <c r="L25" s="249"/>
      <c r="M25" s="250">
        <v>1</v>
      </c>
      <c r="N25" s="319"/>
      <c r="Q25" s="72">
        <v>1361015</v>
      </c>
      <c r="AR25" s="317"/>
    </row>
    <row r="26" spans="1:44" s="72" customFormat="1" x14ac:dyDescent="0.15">
      <c r="A26" s="3" t="s">
        <v>291</v>
      </c>
      <c r="B26" s="5"/>
      <c r="C26" s="252"/>
      <c r="D26" s="224"/>
      <c r="E26" s="255"/>
      <c r="F26" s="254" t="s">
        <v>282</v>
      </c>
      <c r="G26" s="224"/>
      <c r="H26" s="254"/>
      <c r="I26" s="254"/>
      <c r="J26" s="224"/>
      <c r="K26" s="224"/>
      <c r="L26" s="249"/>
      <c r="M26" s="250">
        <v>41</v>
      </c>
      <c r="N26" s="318"/>
      <c r="Q26" s="72">
        <v>40514397</v>
      </c>
      <c r="AR26" s="317"/>
    </row>
    <row r="27" spans="1:44" s="72" customFormat="1" x14ac:dyDescent="0.15">
      <c r="A27" s="3" t="s">
        <v>292</v>
      </c>
      <c r="B27" s="5"/>
      <c r="C27" s="252"/>
      <c r="D27" s="224" t="s">
        <v>293</v>
      </c>
      <c r="E27" s="255"/>
      <c r="F27" s="254"/>
      <c r="G27" s="254"/>
      <c r="H27" s="254"/>
      <c r="I27" s="254"/>
      <c r="J27" s="224"/>
      <c r="K27" s="224"/>
      <c r="L27" s="249"/>
      <c r="M27" s="250">
        <v>38276</v>
      </c>
      <c r="N27" s="318"/>
      <c r="Q27" s="72">
        <f>IF(COUNTIF(Q28:Q31,"-")=COUNTA(Q28:Q31),"-",SUM(Q28:Q31))</f>
        <v>38276022336</v>
      </c>
      <c r="AR27" s="317"/>
    </row>
    <row r="28" spans="1:44" s="72" customFormat="1" x14ac:dyDescent="0.15">
      <c r="A28" s="3" t="s">
        <v>294</v>
      </c>
      <c r="B28" s="5"/>
      <c r="C28" s="252"/>
      <c r="D28" s="224"/>
      <c r="E28" s="255" t="s">
        <v>295</v>
      </c>
      <c r="F28" s="254"/>
      <c r="G28" s="254"/>
      <c r="H28" s="254"/>
      <c r="I28" s="254"/>
      <c r="J28" s="224"/>
      <c r="K28" s="224"/>
      <c r="L28" s="249"/>
      <c r="M28" s="250">
        <v>20789</v>
      </c>
      <c r="N28" s="318"/>
      <c r="Q28" s="72">
        <v>20789469134</v>
      </c>
      <c r="AR28" s="317"/>
    </row>
    <row r="29" spans="1:44" s="72" customFormat="1" x14ac:dyDescent="0.15">
      <c r="A29" s="3" t="s">
        <v>296</v>
      </c>
      <c r="B29" s="5"/>
      <c r="C29" s="252"/>
      <c r="D29" s="224"/>
      <c r="E29" s="255" t="s">
        <v>297</v>
      </c>
      <c r="F29" s="254"/>
      <c r="G29" s="254"/>
      <c r="H29" s="254"/>
      <c r="I29" s="254"/>
      <c r="J29" s="224"/>
      <c r="K29" s="224"/>
      <c r="L29" s="249"/>
      <c r="M29" s="250">
        <v>13849</v>
      </c>
      <c r="N29" s="318"/>
      <c r="Q29" s="72">
        <v>13849407516</v>
      </c>
      <c r="AR29" s="317"/>
    </row>
    <row r="30" spans="1:44" s="72" customFormat="1" x14ac:dyDescent="0.15">
      <c r="A30" s="3" t="s">
        <v>298</v>
      </c>
      <c r="B30" s="5"/>
      <c r="C30" s="252"/>
      <c r="D30" s="224"/>
      <c r="E30" s="255" t="s">
        <v>299</v>
      </c>
      <c r="F30" s="254"/>
      <c r="G30" s="254"/>
      <c r="H30" s="254"/>
      <c r="I30" s="254"/>
      <c r="J30" s="224"/>
      <c r="K30" s="224"/>
      <c r="L30" s="249"/>
      <c r="M30" s="250">
        <v>1949</v>
      </c>
      <c r="N30" s="318"/>
      <c r="Q30" s="72">
        <v>1948634799</v>
      </c>
      <c r="AR30" s="317"/>
    </row>
    <row r="31" spans="1:44" s="72" customFormat="1" x14ac:dyDescent="0.15">
      <c r="A31" s="3" t="s">
        <v>300</v>
      </c>
      <c r="B31" s="5"/>
      <c r="C31" s="252"/>
      <c r="D31" s="224"/>
      <c r="E31" s="255" t="s">
        <v>301</v>
      </c>
      <c r="F31" s="254"/>
      <c r="G31" s="254"/>
      <c r="H31" s="254"/>
      <c r="I31" s="255"/>
      <c r="J31" s="224"/>
      <c r="K31" s="224"/>
      <c r="L31" s="249"/>
      <c r="M31" s="250">
        <v>1689</v>
      </c>
      <c r="N31" s="318"/>
      <c r="Q31" s="72">
        <v>1688510887</v>
      </c>
      <c r="AR31" s="317"/>
    </row>
    <row r="32" spans="1:44" s="72" customFormat="1" x14ac:dyDescent="0.15">
      <c r="A32" s="3" t="s">
        <v>302</v>
      </c>
      <c r="B32" s="5"/>
      <c r="C32" s="252"/>
      <c r="D32" s="224" t="s">
        <v>303</v>
      </c>
      <c r="E32" s="255"/>
      <c r="F32" s="254"/>
      <c r="G32" s="254"/>
      <c r="H32" s="254"/>
      <c r="I32" s="255"/>
      <c r="J32" s="224"/>
      <c r="K32" s="224"/>
      <c r="L32" s="249"/>
      <c r="M32" s="250">
        <v>4</v>
      </c>
      <c r="N32" s="318"/>
      <c r="Q32" s="72">
        <f>IF(COUNTIF(Q33:Q34,"-")=COUNTA(Q33:Q34),"-",SUM(Q33:Q34))</f>
        <v>3857749</v>
      </c>
      <c r="AR32" s="317"/>
    </row>
    <row r="33" spans="1:44" s="72" customFormat="1" x14ac:dyDescent="0.15">
      <c r="A33" s="3" t="s">
        <v>304</v>
      </c>
      <c r="B33" s="5"/>
      <c r="C33" s="252"/>
      <c r="D33" s="224"/>
      <c r="E33" s="255" t="s">
        <v>305</v>
      </c>
      <c r="F33" s="254"/>
      <c r="G33" s="254"/>
      <c r="H33" s="254"/>
      <c r="I33" s="254"/>
      <c r="J33" s="224"/>
      <c r="K33" s="224"/>
      <c r="L33" s="249"/>
      <c r="M33" s="250">
        <v>4</v>
      </c>
      <c r="N33" s="318"/>
      <c r="Q33" s="72">
        <v>3857749</v>
      </c>
      <c r="AR33" s="317"/>
    </row>
    <row r="34" spans="1:44" s="72" customFormat="1" x14ac:dyDescent="0.15">
      <c r="A34" s="3" t="s">
        <v>306</v>
      </c>
      <c r="B34" s="5"/>
      <c r="C34" s="252"/>
      <c r="D34" s="224"/>
      <c r="E34" s="255" t="s">
        <v>282</v>
      </c>
      <c r="F34" s="254"/>
      <c r="G34" s="254"/>
      <c r="H34" s="254"/>
      <c r="I34" s="254"/>
      <c r="J34" s="224"/>
      <c r="K34" s="224"/>
      <c r="L34" s="249"/>
      <c r="M34" s="250" t="s">
        <v>393</v>
      </c>
      <c r="N34" s="318"/>
      <c r="Q34" s="72" t="s">
        <v>30</v>
      </c>
      <c r="AR34" s="317"/>
    </row>
    <row r="35" spans="1:44" s="72" customFormat="1" x14ac:dyDescent="0.15">
      <c r="A35" s="3" t="s">
        <v>307</v>
      </c>
      <c r="B35" s="5"/>
      <c r="C35" s="252"/>
      <c r="D35" s="224" t="s">
        <v>308</v>
      </c>
      <c r="E35" s="255"/>
      <c r="F35" s="254"/>
      <c r="G35" s="254"/>
      <c r="H35" s="254"/>
      <c r="I35" s="254"/>
      <c r="J35" s="224"/>
      <c r="K35" s="224"/>
      <c r="L35" s="249"/>
      <c r="M35" s="250">
        <v>13</v>
      </c>
      <c r="N35" s="318"/>
      <c r="Q35" s="72">
        <v>12769776</v>
      </c>
      <c r="AR35" s="317"/>
    </row>
    <row r="36" spans="1:44" s="72" customFormat="1" x14ac:dyDescent="0.15">
      <c r="A36" s="3" t="s">
        <v>309</v>
      </c>
      <c r="B36" s="5"/>
      <c r="C36" s="256" t="s">
        <v>310</v>
      </c>
      <c r="D36" s="257"/>
      <c r="E36" s="258"/>
      <c r="F36" s="259"/>
      <c r="G36" s="259"/>
      <c r="H36" s="259"/>
      <c r="I36" s="259"/>
      <c r="J36" s="257"/>
      <c r="K36" s="257"/>
      <c r="L36" s="260"/>
      <c r="M36" s="261">
        <v>3231</v>
      </c>
      <c r="N36" s="320"/>
      <c r="Q36" s="72">
        <f>IF(COUNTIF(Q16:Q35,"-")=COUNTA(Q16:Q35),"-",SUM(Q27,Q35)-SUM(Q16,Q32))</f>
        <v>3231369988</v>
      </c>
      <c r="AR36" s="317"/>
    </row>
    <row r="37" spans="1:44" s="72" customFormat="1" x14ac:dyDescent="0.15">
      <c r="A37" s="3"/>
      <c r="B37" s="5"/>
      <c r="C37" s="252" t="s">
        <v>311</v>
      </c>
      <c r="D37" s="224"/>
      <c r="E37" s="255"/>
      <c r="F37" s="254"/>
      <c r="G37" s="254"/>
      <c r="H37" s="254"/>
      <c r="I37" s="255"/>
      <c r="J37" s="224"/>
      <c r="K37" s="224"/>
      <c r="L37" s="249"/>
      <c r="M37" s="263"/>
      <c r="N37" s="321"/>
      <c r="AR37" s="317"/>
    </row>
    <row r="38" spans="1:44" s="72" customFormat="1" x14ac:dyDescent="0.15">
      <c r="A38" s="3" t="s">
        <v>312</v>
      </c>
      <c r="B38" s="5"/>
      <c r="C38" s="252"/>
      <c r="D38" s="224" t="s">
        <v>313</v>
      </c>
      <c r="E38" s="255"/>
      <c r="F38" s="254"/>
      <c r="G38" s="254"/>
      <c r="H38" s="254"/>
      <c r="I38" s="254"/>
      <c r="J38" s="224"/>
      <c r="K38" s="224"/>
      <c r="L38" s="249"/>
      <c r="M38" s="250">
        <v>6992</v>
      </c>
      <c r="N38" s="318"/>
      <c r="Q38" s="72">
        <f>IF(COUNTIF(Q39:Q43,"-")=COUNTA(Q39:Q43),"-",SUM(Q39:Q43))</f>
        <v>6992437294</v>
      </c>
      <c r="AR38" s="317"/>
    </row>
    <row r="39" spans="1:44" s="72" customFormat="1" x14ac:dyDescent="0.15">
      <c r="A39" s="3" t="s">
        <v>314</v>
      </c>
      <c r="B39" s="5"/>
      <c r="C39" s="252"/>
      <c r="D39" s="224"/>
      <c r="E39" s="255" t="s">
        <v>315</v>
      </c>
      <c r="F39" s="254"/>
      <c r="G39" s="254"/>
      <c r="H39" s="254"/>
      <c r="I39" s="254"/>
      <c r="J39" s="224"/>
      <c r="K39" s="224"/>
      <c r="L39" s="249"/>
      <c r="M39" s="250">
        <v>5244</v>
      </c>
      <c r="N39" s="318"/>
      <c r="Q39" s="72">
        <v>5244485790</v>
      </c>
      <c r="AR39" s="317"/>
    </row>
    <row r="40" spans="1:44" s="72" customFormat="1" x14ac:dyDescent="0.15">
      <c r="A40" s="3" t="s">
        <v>316</v>
      </c>
      <c r="B40" s="5"/>
      <c r="C40" s="252"/>
      <c r="D40" s="224"/>
      <c r="E40" s="255" t="s">
        <v>317</v>
      </c>
      <c r="F40" s="254"/>
      <c r="G40" s="254"/>
      <c r="H40" s="254"/>
      <c r="I40" s="254"/>
      <c r="J40" s="224"/>
      <c r="K40" s="224"/>
      <c r="L40" s="249"/>
      <c r="M40" s="250">
        <v>1474</v>
      </c>
      <c r="N40" s="318"/>
      <c r="Q40" s="72">
        <v>1473919585</v>
      </c>
      <c r="AR40" s="317"/>
    </row>
    <row r="41" spans="1:44" s="72" customFormat="1" x14ac:dyDescent="0.15">
      <c r="A41" s="3" t="s">
        <v>318</v>
      </c>
      <c r="B41" s="5"/>
      <c r="C41" s="252"/>
      <c r="D41" s="224"/>
      <c r="E41" s="255" t="s">
        <v>319</v>
      </c>
      <c r="F41" s="254"/>
      <c r="G41" s="254"/>
      <c r="H41" s="254"/>
      <c r="I41" s="254"/>
      <c r="J41" s="224"/>
      <c r="K41" s="224"/>
      <c r="L41" s="249"/>
      <c r="M41" s="250">
        <v>0</v>
      </c>
      <c r="N41" s="318"/>
      <c r="Q41" s="72">
        <v>0</v>
      </c>
      <c r="AR41" s="317"/>
    </row>
    <row r="42" spans="1:44" s="72" customFormat="1" x14ac:dyDescent="0.15">
      <c r="A42" s="3" t="s">
        <v>320</v>
      </c>
      <c r="B42" s="5"/>
      <c r="C42" s="252"/>
      <c r="D42" s="224"/>
      <c r="E42" s="255" t="s">
        <v>321</v>
      </c>
      <c r="F42" s="254"/>
      <c r="G42" s="254"/>
      <c r="H42" s="254"/>
      <c r="I42" s="254"/>
      <c r="J42" s="224"/>
      <c r="K42" s="224"/>
      <c r="L42" s="249"/>
      <c r="M42" s="250">
        <v>274</v>
      </c>
      <c r="N42" s="318"/>
      <c r="Q42" s="72">
        <v>274031919</v>
      </c>
      <c r="AR42" s="317"/>
    </row>
    <row r="43" spans="1:44" s="72" customFormat="1" x14ac:dyDescent="0.15">
      <c r="A43" s="3" t="s">
        <v>322</v>
      </c>
      <c r="B43" s="5"/>
      <c r="C43" s="252"/>
      <c r="D43" s="224"/>
      <c r="E43" s="255" t="s">
        <v>282</v>
      </c>
      <c r="F43" s="254"/>
      <c r="G43" s="254"/>
      <c r="H43" s="254"/>
      <c r="I43" s="254"/>
      <c r="J43" s="224"/>
      <c r="K43" s="224"/>
      <c r="L43" s="249"/>
      <c r="M43" s="250" t="s">
        <v>235</v>
      </c>
      <c r="N43" s="318"/>
      <c r="Q43" s="72" t="s">
        <v>30</v>
      </c>
      <c r="AR43" s="317"/>
    </row>
    <row r="44" spans="1:44" s="72" customFormat="1" x14ac:dyDescent="0.15">
      <c r="A44" s="3" t="s">
        <v>324</v>
      </c>
      <c r="B44" s="5"/>
      <c r="C44" s="252"/>
      <c r="D44" s="224" t="s">
        <v>325</v>
      </c>
      <c r="E44" s="255"/>
      <c r="F44" s="254"/>
      <c r="G44" s="254"/>
      <c r="H44" s="254"/>
      <c r="I44" s="255"/>
      <c r="J44" s="224"/>
      <c r="K44" s="224"/>
      <c r="L44" s="249"/>
      <c r="M44" s="250">
        <v>2401</v>
      </c>
      <c r="N44" s="318"/>
      <c r="Q44" s="72">
        <f>IF(COUNTIF(Q45:Q49,"-")=COUNTA(Q45:Q49),"-",SUM(Q45:Q49))</f>
        <v>2401397785</v>
      </c>
      <c r="AR44" s="317"/>
    </row>
    <row r="45" spans="1:44" s="72" customFormat="1" x14ac:dyDescent="0.15">
      <c r="A45" s="3" t="s">
        <v>326</v>
      </c>
      <c r="B45" s="5"/>
      <c r="C45" s="252"/>
      <c r="D45" s="224"/>
      <c r="E45" s="255" t="s">
        <v>297</v>
      </c>
      <c r="F45" s="254"/>
      <c r="G45" s="254"/>
      <c r="H45" s="254"/>
      <c r="I45" s="255"/>
      <c r="J45" s="224"/>
      <c r="K45" s="224"/>
      <c r="L45" s="249"/>
      <c r="M45" s="250">
        <v>1247</v>
      </c>
      <c r="N45" s="318"/>
      <c r="Q45" s="72">
        <v>1246643120</v>
      </c>
      <c r="AR45" s="317"/>
    </row>
    <row r="46" spans="1:44" s="72" customFormat="1" x14ac:dyDescent="0.15">
      <c r="A46" s="3" t="s">
        <v>327</v>
      </c>
      <c r="B46" s="5"/>
      <c r="C46" s="252"/>
      <c r="D46" s="224"/>
      <c r="E46" s="255" t="s">
        <v>328</v>
      </c>
      <c r="F46" s="254"/>
      <c r="G46" s="254"/>
      <c r="H46" s="254"/>
      <c r="I46" s="255"/>
      <c r="J46" s="224"/>
      <c r="K46" s="224"/>
      <c r="L46" s="249"/>
      <c r="M46" s="250">
        <v>747</v>
      </c>
      <c r="N46" s="318"/>
      <c r="Q46" s="72">
        <v>747327876</v>
      </c>
      <c r="AR46" s="317"/>
    </row>
    <row r="47" spans="1:44" s="72" customFormat="1" x14ac:dyDescent="0.15">
      <c r="A47" s="3" t="s">
        <v>329</v>
      </c>
      <c r="B47" s="5"/>
      <c r="C47" s="252"/>
      <c r="D47" s="224"/>
      <c r="E47" s="255" t="s">
        <v>330</v>
      </c>
      <c r="F47" s="254"/>
      <c r="G47" s="224"/>
      <c r="H47" s="254"/>
      <c r="I47" s="254"/>
      <c r="J47" s="224"/>
      <c r="K47" s="224"/>
      <c r="L47" s="249"/>
      <c r="M47" s="250">
        <v>275</v>
      </c>
      <c r="N47" s="318"/>
      <c r="Q47" s="72">
        <v>275036403</v>
      </c>
      <c r="AR47" s="317"/>
    </row>
    <row r="48" spans="1:44" s="72" customFormat="1" x14ac:dyDescent="0.15">
      <c r="A48" s="3" t="s">
        <v>331</v>
      </c>
      <c r="B48" s="5"/>
      <c r="C48" s="252"/>
      <c r="D48" s="224"/>
      <c r="E48" s="255" t="s">
        <v>332</v>
      </c>
      <c r="F48" s="254"/>
      <c r="G48" s="224"/>
      <c r="H48" s="254"/>
      <c r="I48" s="254"/>
      <c r="J48" s="224"/>
      <c r="K48" s="224"/>
      <c r="L48" s="249"/>
      <c r="M48" s="250">
        <v>8</v>
      </c>
      <c r="N48" s="318"/>
      <c r="Q48" s="72">
        <v>7949527</v>
      </c>
      <c r="AR48" s="317"/>
    </row>
    <row r="49" spans="1:44" s="72" customFormat="1" x14ac:dyDescent="0.15">
      <c r="A49" s="3" t="s">
        <v>333</v>
      </c>
      <c r="B49" s="5"/>
      <c r="C49" s="252"/>
      <c r="D49" s="224"/>
      <c r="E49" s="255" t="s">
        <v>301</v>
      </c>
      <c r="F49" s="254"/>
      <c r="G49" s="254"/>
      <c r="H49" s="254"/>
      <c r="I49" s="254"/>
      <c r="J49" s="224"/>
      <c r="K49" s="224"/>
      <c r="L49" s="249"/>
      <c r="M49" s="250">
        <v>124</v>
      </c>
      <c r="N49" s="318"/>
      <c r="Q49" s="72">
        <v>124440859</v>
      </c>
      <c r="AR49" s="317"/>
    </row>
    <row r="50" spans="1:44" s="72" customFormat="1" x14ac:dyDescent="0.15">
      <c r="A50" s="3" t="s">
        <v>334</v>
      </c>
      <c r="B50" s="5"/>
      <c r="C50" s="256" t="s">
        <v>335</v>
      </c>
      <c r="D50" s="257"/>
      <c r="E50" s="258"/>
      <c r="F50" s="259"/>
      <c r="G50" s="259"/>
      <c r="H50" s="259"/>
      <c r="I50" s="259"/>
      <c r="J50" s="257"/>
      <c r="K50" s="257"/>
      <c r="L50" s="260"/>
      <c r="M50" s="261">
        <v>-4591</v>
      </c>
      <c r="N50" s="320"/>
      <c r="Q50" s="72">
        <f>IF(AND(Q38="-",Q44="-"),"-",SUM(Q44)-SUM(Q38))</f>
        <v>-4591039509</v>
      </c>
      <c r="AR50" s="317"/>
    </row>
    <row r="51" spans="1:44" s="72" customFormat="1" x14ac:dyDescent="0.15">
      <c r="A51" s="3"/>
      <c r="B51" s="5"/>
      <c r="C51" s="252" t="s">
        <v>336</v>
      </c>
      <c r="D51" s="224"/>
      <c r="E51" s="255"/>
      <c r="F51" s="254"/>
      <c r="G51" s="254"/>
      <c r="H51" s="254"/>
      <c r="I51" s="254"/>
      <c r="J51" s="224"/>
      <c r="K51" s="224"/>
      <c r="L51" s="249"/>
      <c r="M51" s="263"/>
      <c r="N51" s="321"/>
      <c r="AR51" s="317"/>
    </row>
    <row r="52" spans="1:44" s="72" customFormat="1" x14ac:dyDescent="0.15">
      <c r="A52" s="3" t="s">
        <v>337</v>
      </c>
      <c r="B52" s="5"/>
      <c r="C52" s="252"/>
      <c r="D52" s="224" t="s">
        <v>338</v>
      </c>
      <c r="E52" s="255"/>
      <c r="F52" s="254"/>
      <c r="G52" s="254"/>
      <c r="H52" s="254"/>
      <c r="I52" s="254"/>
      <c r="J52" s="224"/>
      <c r="K52" s="224"/>
      <c r="L52" s="249"/>
      <c r="M52" s="250">
        <v>2519</v>
      </c>
      <c r="N52" s="318"/>
      <c r="Q52" s="72">
        <f>IF(COUNTIF(Q53:Q54,"-")=COUNTA(Q53:Q54),"-",SUM(Q53:Q54))</f>
        <v>2518745681</v>
      </c>
      <c r="AR52" s="317"/>
    </row>
    <row r="53" spans="1:44" s="72" customFormat="1" x14ac:dyDescent="0.15">
      <c r="A53" s="3" t="s">
        <v>339</v>
      </c>
      <c r="B53" s="5"/>
      <c r="C53" s="252"/>
      <c r="D53" s="224"/>
      <c r="E53" s="255" t="s">
        <v>394</v>
      </c>
      <c r="F53" s="254"/>
      <c r="G53" s="254"/>
      <c r="H53" s="254"/>
      <c r="I53" s="254"/>
      <c r="J53" s="224"/>
      <c r="K53" s="224"/>
      <c r="L53" s="249"/>
      <c r="M53" s="250">
        <v>2519</v>
      </c>
      <c r="N53" s="318"/>
      <c r="Q53" s="72">
        <v>2518745681</v>
      </c>
      <c r="AR53" s="317"/>
    </row>
    <row r="54" spans="1:44" s="72" customFormat="1" x14ac:dyDescent="0.15">
      <c r="A54" s="3" t="s">
        <v>341</v>
      </c>
      <c r="B54" s="5"/>
      <c r="C54" s="252"/>
      <c r="D54" s="224"/>
      <c r="E54" s="255" t="s">
        <v>282</v>
      </c>
      <c r="F54" s="254"/>
      <c r="G54" s="254"/>
      <c r="H54" s="254"/>
      <c r="I54" s="254"/>
      <c r="J54" s="224"/>
      <c r="K54" s="224"/>
      <c r="L54" s="249"/>
      <c r="M54" s="250" t="s">
        <v>235</v>
      </c>
      <c r="N54" s="318"/>
      <c r="Q54" s="72" t="s">
        <v>30</v>
      </c>
      <c r="AR54" s="317"/>
    </row>
    <row r="55" spans="1:44" s="72" customFormat="1" x14ac:dyDescent="0.15">
      <c r="A55" s="3" t="s">
        <v>342</v>
      </c>
      <c r="B55" s="5"/>
      <c r="C55" s="252"/>
      <c r="D55" s="224" t="s">
        <v>343</v>
      </c>
      <c r="E55" s="255"/>
      <c r="F55" s="254"/>
      <c r="G55" s="254"/>
      <c r="H55" s="254"/>
      <c r="I55" s="254"/>
      <c r="J55" s="224"/>
      <c r="K55" s="224"/>
      <c r="L55" s="249"/>
      <c r="M55" s="250">
        <v>3999</v>
      </c>
      <c r="N55" s="318" t="s">
        <v>19</v>
      </c>
      <c r="Q55" s="72">
        <f>IF(COUNTIF(Q56:Q57,"-")=COUNTA(Q56:Q57),"-",SUM(Q56:Q57))</f>
        <v>3998679566</v>
      </c>
      <c r="AR55" s="317"/>
    </row>
    <row r="56" spans="1:44" s="72" customFormat="1" x14ac:dyDescent="0.15">
      <c r="A56" s="3" t="s">
        <v>344</v>
      </c>
      <c r="B56" s="5"/>
      <c r="C56" s="252"/>
      <c r="D56" s="224"/>
      <c r="E56" s="255" t="s">
        <v>395</v>
      </c>
      <c r="F56" s="254"/>
      <c r="G56" s="254"/>
      <c r="H56" s="254"/>
      <c r="I56" s="248"/>
      <c r="J56" s="224"/>
      <c r="K56" s="224"/>
      <c r="L56" s="249"/>
      <c r="M56" s="250">
        <v>3996</v>
      </c>
      <c r="N56" s="318"/>
      <c r="Q56" s="72">
        <v>3996340455</v>
      </c>
      <c r="AR56" s="317"/>
    </row>
    <row r="57" spans="1:44" s="72" customFormat="1" x14ac:dyDescent="0.15">
      <c r="A57" s="3" t="s">
        <v>346</v>
      </c>
      <c r="B57" s="5"/>
      <c r="C57" s="252"/>
      <c r="D57" s="224"/>
      <c r="E57" s="255" t="s">
        <v>301</v>
      </c>
      <c r="F57" s="254"/>
      <c r="G57" s="254"/>
      <c r="H57" s="254"/>
      <c r="I57" s="264"/>
      <c r="J57" s="224"/>
      <c r="K57" s="224"/>
      <c r="L57" s="249"/>
      <c r="M57" s="250">
        <v>2</v>
      </c>
      <c r="N57" s="318"/>
      <c r="Q57" s="72">
        <v>2339111</v>
      </c>
      <c r="AR57" s="317"/>
    </row>
    <row r="58" spans="1:44" s="72" customFormat="1" x14ac:dyDescent="0.15">
      <c r="A58" s="3" t="s">
        <v>347</v>
      </c>
      <c r="B58" s="5"/>
      <c r="C58" s="256" t="s">
        <v>348</v>
      </c>
      <c r="D58" s="257"/>
      <c r="E58" s="258"/>
      <c r="F58" s="259"/>
      <c r="G58" s="259"/>
      <c r="H58" s="259"/>
      <c r="I58" s="265"/>
      <c r="J58" s="257"/>
      <c r="K58" s="257"/>
      <c r="L58" s="260"/>
      <c r="M58" s="261">
        <v>1480</v>
      </c>
      <c r="N58" s="320"/>
      <c r="Q58" s="72">
        <f>IF(AND(Q52="-",Q55="-"),"-",SUM(Q55)-SUM(Q52))</f>
        <v>1479933885</v>
      </c>
      <c r="AR58" s="317"/>
    </row>
    <row r="59" spans="1:44" s="72" customFormat="1" x14ac:dyDescent="0.15">
      <c r="A59" s="3" t="s">
        <v>349</v>
      </c>
      <c r="B59" s="5"/>
      <c r="C59" s="266" t="s">
        <v>350</v>
      </c>
      <c r="D59" s="267"/>
      <c r="E59" s="267"/>
      <c r="F59" s="267"/>
      <c r="G59" s="267"/>
      <c r="H59" s="267"/>
      <c r="I59" s="267"/>
      <c r="J59" s="267"/>
      <c r="K59" s="267"/>
      <c r="L59" s="268"/>
      <c r="M59" s="261">
        <v>120</v>
      </c>
      <c r="N59" s="320"/>
      <c r="Q59" s="72">
        <f>IF(AND(Q36="-",Q50="-",Q58="-"),"-",SUM(Q36,Q50,Q58))</f>
        <v>120264364</v>
      </c>
      <c r="AR59" s="317"/>
    </row>
    <row r="60" spans="1:44" s="72" customFormat="1" x14ac:dyDescent="0.15">
      <c r="A60" s="3" t="s">
        <v>351</v>
      </c>
      <c r="B60" s="5"/>
      <c r="C60" s="269" t="s">
        <v>352</v>
      </c>
      <c r="D60" s="270"/>
      <c r="E60" s="270"/>
      <c r="F60" s="270"/>
      <c r="G60" s="270"/>
      <c r="H60" s="270"/>
      <c r="I60" s="270"/>
      <c r="J60" s="270"/>
      <c r="K60" s="270"/>
      <c r="L60" s="271"/>
      <c r="M60" s="261">
        <v>4386</v>
      </c>
      <c r="N60" s="320"/>
      <c r="Q60" s="72">
        <v>4386328167</v>
      </c>
      <c r="AR60" s="317"/>
    </row>
    <row r="61" spans="1:44" s="72" customFormat="1" ht="14.25" thickBot="1" x14ac:dyDescent="0.2">
      <c r="A61" s="3">
        <v>4435000</v>
      </c>
      <c r="B61" s="5"/>
      <c r="C61" s="272" t="s">
        <v>353</v>
      </c>
      <c r="D61" s="273"/>
      <c r="E61" s="273"/>
      <c r="F61" s="273"/>
      <c r="G61" s="273"/>
      <c r="H61" s="273"/>
      <c r="I61" s="273"/>
      <c r="J61" s="273"/>
      <c r="K61" s="273"/>
      <c r="L61" s="274"/>
      <c r="M61" s="275">
        <v>-3</v>
      </c>
      <c r="N61" s="320"/>
      <c r="Q61" s="72">
        <v>-3005571</v>
      </c>
      <c r="AR61" s="317"/>
    </row>
    <row r="62" spans="1:44" s="72" customFormat="1" ht="14.25" thickBot="1" x14ac:dyDescent="0.2">
      <c r="A62" s="3" t="s">
        <v>354</v>
      </c>
      <c r="B62" s="5"/>
      <c r="C62" s="276" t="s">
        <v>355</v>
      </c>
      <c r="D62" s="277"/>
      <c r="E62" s="277"/>
      <c r="F62" s="277"/>
      <c r="G62" s="277"/>
      <c r="H62" s="277"/>
      <c r="I62" s="277"/>
      <c r="J62" s="277"/>
      <c r="K62" s="277"/>
      <c r="L62" s="278"/>
      <c r="M62" s="279">
        <v>4504</v>
      </c>
      <c r="N62" s="322" t="s">
        <v>19</v>
      </c>
      <c r="Q62" s="72">
        <f>IF(COUNTIF(Q59:Q61,"-")=COUNTA(Q59:Q61),"-",SUM(Q59:Q61))</f>
        <v>4503586960</v>
      </c>
      <c r="AR62" s="317"/>
    </row>
    <row r="63" spans="1:44" s="72" customFormat="1" ht="14.25" thickBot="1" x14ac:dyDescent="0.2">
      <c r="A63" s="3"/>
      <c r="B63" s="5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2"/>
      <c r="N63" s="323"/>
      <c r="AR63" s="317"/>
    </row>
    <row r="64" spans="1:44" s="72" customFormat="1" x14ac:dyDescent="0.15">
      <c r="A64" s="3" t="s">
        <v>356</v>
      </c>
      <c r="B64" s="5"/>
      <c r="C64" s="284" t="s">
        <v>357</v>
      </c>
      <c r="D64" s="285"/>
      <c r="E64" s="285"/>
      <c r="F64" s="285"/>
      <c r="G64" s="285"/>
      <c r="H64" s="285"/>
      <c r="I64" s="285"/>
      <c r="J64" s="285"/>
      <c r="K64" s="285"/>
      <c r="L64" s="285"/>
      <c r="M64" s="286">
        <v>230</v>
      </c>
      <c r="N64" s="324"/>
      <c r="Q64" s="72">
        <v>230386091</v>
      </c>
      <c r="AR64" s="317"/>
    </row>
    <row r="65" spans="1:44" s="72" customFormat="1" x14ac:dyDescent="0.15">
      <c r="A65" s="3" t="s">
        <v>358</v>
      </c>
      <c r="B65" s="5"/>
      <c r="C65" s="288" t="s">
        <v>359</v>
      </c>
      <c r="D65" s="289"/>
      <c r="E65" s="289"/>
      <c r="F65" s="289"/>
      <c r="G65" s="289"/>
      <c r="H65" s="289"/>
      <c r="I65" s="289"/>
      <c r="J65" s="289"/>
      <c r="K65" s="289"/>
      <c r="L65" s="289"/>
      <c r="M65" s="261">
        <v>19</v>
      </c>
      <c r="N65" s="320"/>
      <c r="Q65" s="72">
        <v>18989877</v>
      </c>
      <c r="AR65" s="317"/>
    </row>
    <row r="66" spans="1:44" s="72" customFormat="1" ht="14.25" thickBot="1" x14ac:dyDescent="0.2">
      <c r="A66" s="3" t="s">
        <v>360</v>
      </c>
      <c r="B66" s="5"/>
      <c r="C66" s="290" t="s">
        <v>361</v>
      </c>
      <c r="D66" s="291"/>
      <c r="E66" s="291"/>
      <c r="F66" s="291"/>
      <c r="G66" s="291"/>
      <c r="H66" s="291"/>
      <c r="I66" s="291"/>
      <c r="J66" s="291"/>
      <c r="K66" s="291"/>
      <c r="L66" s="291"/>
      <c r="M66" s="292">
        <v>249</v>
      </c>
      <c r="N66" s="325"/>
      <c r="Q66" s="72">
        <f>IF(COUNTIF(Q64:Q65,"-")=COUNTA(Q64:Q65),"-",SUM(Q64:Q65))</f>
        <v>249375968</v>
      </c>
      <c r="AR66" s="317"/>
    </row>
    <row r="67" spans="1:44" s="72" customFormat="1" ht="14.25" thickBot="1" x14ac:dyDescent="0.2">
      <c r="A67" s="3" t="s">
        <v>362</v>
      </c>
      <c r="B67" s="5"/>
      <c r="C67" s="294" t="s">
        <v>363</v>
      </c>
      <c r="D67" s="295"/>
      <c r="E67" s="296"/>
      <c r="F67" s="297"/>
      <c r="G67" s="297"/>
      <c r="H67" s="297"/>
      <c r="I67" s="297"/>
      <c r="J67" s="295"/>
      <c r="K67" s="295"/>
      <c r="L67" s="295"/>
      <c r="M67" s="279">
        <v>4753</v>
      </c>
      <c r="N67" s="322"/>
      <c r="Q67" s="72">
        <f>IF(AND(Q62="-",Q66="-"),"-",SUM(Q62,Q66))</f>
        <v>4752962928</v>
      </c>
      <c r="AR67" s="317"/>
    </row>
    <row r="68" spans="1:44" s="72" customFormat="1" ht="6.75" customHeight="1" x14ac:dyDescent="0.15">
      <c r="A68" s="3"/>
      <c r="B68" s="5"/>
      <c r="C68" s="222"/>
      <c r="D68" s="222"/>
      <c r="E68" s="298"/>
      <c r="F68" s="299"/>
      <c r="G68" s="299"/>
      <c r="H68" s="299"/>
      <c r="I68" s="300"/>
      <c r="J68" s="301"/>
      <c r="K68" s="301"/>
      <c r="L68" s="301"/>
      <c r="M68" s="5"/>
      <c r="N68" s="5"/>
    </row>
    <row r="69" spans="1:44" s="72" customFormat="1" x14ac:dyDescent="0.15">
      <c r="A69" s="3"/>
      <c r="B69" s="5"/>
      <c r="C69" s="222"/>
      <c r="D69" s="302" t="s">
        <v>157</v>
      </c>
      <c r="E69" s="298"/>
      <c r="F69" s="299"/>
      <c r="G69" s="299"/>
      <c r="H69" s="299"/>
      <c r="I69" s="303"/>
      <c r="J69" s="301"/>
      <c r="K69" s="301"/>
      <c r="L69" s="301"/>
      <c r="M69" s="5"/>
      <c r="N69" s="5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2"/>
  <pageMargins left="0.7" right="0.7" top="0.39370078740157477" bottom="0.39370078740157477" header="0.51181102362204722" footer="0.51181102362204722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opLeftCell="B1" zoomScale="85" zoomScaleNormal="85" zoomScaleSheetLayoutView="100" workbookViewId="0"/>
  </sheetViews>
  <sheetFormatPr defaultRowHeight="13.5" x14ac:dyDescent="0.15"/>
  <cols>
    <col min="1" max="1" width="0" style="69" hidden="1" customWidth="1"/>
    <col min="2" max="2" width="0.625" style="8" customWidth="1"/>
    <col min="3" max="3" width="1.25" style="70" customWidth="1"/>
    <col min="4" max="12" width="2.125" style="70" customWidth="1"/>
    <col min="13" max="13" width="18.375" style="70" customWidth="1"/>
    <col min="14" max="14" width="21.625" style="70" bestFit="1" customWidth="1"/>
    <col min="15" max="15" width="2.5" style="70" customWidth="1"/>
    <col min="16" max="16" width="0.625" style="70" customWidth="1"/>
    <col min="17" max="17" width="9" style="8"/>
    <col min="18" max="18" width="0" style="8" hidden="1" customWidth="1"/>
    <col min="19" max="16384" width="9" style="8"/>
  </cols>
  <sheetData>
    <row r="1" spans="1:18" x14ac:dyDescent="0.15">
      <c r="C1" s="70" t="s">
        <v>0</v>
      </c>
    </row>
    <row r="2" spans="1:18" x14ac:dyDescent="0.15">
      <c r="C2" s="70" t="s">
        <v>1</v>
      </c>
    </row>
    <row r="3" spans="1:18" x14ac:dyDescent="0.15">
      <c r="C3" s="70" t="s">
        <v>2</v>
      </c>
    </row>
    <row r="4" spans="1:18" x14ac:dyDescent="0.15">
      <c r="C4" s="70" t="s">
        <v>3</v>
      </c>
    </row>
    <row r="5" spans="1:18" x14ac:dyDescent="0.15">
      <c r="C5" s="70" t="s">
        <v>4</v>
      </c>
    </row>
    <row r="6" spans="1:18" x14ac:dyDescent="0.15">
      <c r="C6" s="70" t="s">
        <v>5</v>
      </c>
    </row>
    <row r="7" spans="1:18" x14ac:dyDescent="0.15">
      <c r="C7" s="70" t="s">
        <v>6</v>
      </c>
    </row>
    <row r="8" spans="1:18" x14ac:dyDescent="0.15">
      <c r="A8" s="3"/>
      <c r="C8" s="71"/>
      <c r="D8" s="71"/>
      <c r="E8" s="71"/>
      <c r="F8" s="71"/>
      <c r="G8" s="71"/>
      <c r="H8" s="71"/>
      <c r="I8" s="71"/>
      <c r="J8" s="5"/>
      <c r="K8" s="5"/>
      <c r="L8" s="5"/>
      <c r="M8" s="5"/>
      <c r="N8" s="5"/>
      <c r="O8" s="5"/>
      <c r="P8" s="72"/>
    </row>
    <row r="9" spans="1:18" ht="24" x14ac:dyDescent="0.2">
      <c r="C9" s="73" t="s">
        <v>158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8" ht="17.25" x14ac:dyDescent="0.2">
      <c r="C10" s="75" t="s">
        <v>159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4"/>
    </row>
    <row r="11" spans="1:18" ht="17.25" x14ac:dyDescent="0.2">
      <c r="C11" s="75" t="s">
        <v>160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4"/>
    </row>
    <row r="12" spans="1:18" ht="18" thickBot="1" x14ac:dyDescent="0.25">
      <c r="C12" s="76"/>
      <c r="D12" s="74"/>
      <c r="E12" s="74"/>
      <c r="F12" s="74"/>
      <c r="G12" s="74"/>
      <c r="H12" s="74"/>
      <c r="I12" s="74"/>
      <c r="J12" s="74"/>
      <c r="K12" s="74"/>
      <c r="L12" s="74"/>
      <c r="M12" s="77"/>
      <c r="N12" s="74"/>
      <c r="O12" s="77" t="s">
        <v>9</v>
      </c>
      <c r="P12" s="74"/>
    </row>
    <row r="13" spans="1:18" ht="18" thickBot="1" x14ac:dyDescent="0.25">
      <c r="A13" s="69" t="s">
        <v>10</v>
      </c>
      <c r="C13" s="78" t="s">
        <v>12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 t="s">
        <v>13</v>
      </c>
      <c r="O13" s="81"/>
      <c r="P13" s="74"/>
    </row>
    <row r="14" spans="1:18" x14ac:dyDescent="0.15">
      <c r="A14" s="69" t="s">
        <v>161</v>
      </c>
      <c r="C14" s="82"/>
      <c r="D14" s="83" t="s">
        <v>162</v>
      </c>
      <c r="E14" s="83"/>
      <c r="F14" s="84"/>
      <c r="G14" s="83"/>
      <c r="H14" s="83"/>
      <c r="I14" s="83"/>
      <c r="J14" s="83"/>
      <c r="K14" s="84"/>
      <c r="L14" s="84"/>
      <c r="M14" s="84"/>
      <c r="N14" s="85">
        <v>19456</v>
      </c>
      <c r="O14" s="86"/>
      <c r="P14" s="87"/>
      <c r="R14" s="8">
        <f>IF(AND(R15="-",R30="-"),"-",SUM(R15,R30))</f>
        <v>19455536616</v>
      </c>
    </row>
    <row r="15" spans="1:18" x14ac:dyDescent="0.15">
      <c r="A15" s="69" t="s">
        <v>163</v>
      </c>
      <c r="C15" s="82"/>
      <c r="D15" s="83"/>
      <c r="E15" s="83" t="s">
        <v>164</v>
      </c>
      <c r="F15" s="83"/>
      <c r="G15" s="83"/>
      <c r="H15" s="83"/>
      <c r="I15" s="83"/>
      <c r="J15" s="83"/>
      <c r="K15" s="84"/>
      <c r="L15" s="84"/>
      <c r="M15" s="84"/>
      <c r="N15" s="85">
        <v>11229</v>
      </c>
      <c r="O15" s="88" t="s">
        <v>19</v>
      </c>
      <c r="P15" s="87"/>
      <c r="R15" s="8">
        <f>IF(COUNTIF(R16:R29,"-")=COUNTA(R16:R29),"-",SUM(R16,R21,R26))</f>
        <v>11229474397</v>
      </c>
    </row>
    <row r="16" spans="1:18" x14ac:dyDescent="0.15">
      <c r="A16" s="69" t="s">
        <v>165</v>
      </c>
      <c r="C16" s="82"/>
      <c r="D16" s="83"/>
      <c r="E16" s="83"/>
      <c r="F16" s="83" t="s">
        <v>166</v>
      </c>
      <c r="G16" s="83"/>
      <c r="H16" s="83"/>
      <c r="I16" s="83"/>
      <c r="J16" s="83"/>
      <c r="K16" s="84"/>
      <c r="L16" s="84"/>
      <c r="M16" s="84"/>
      <c r="N16" s="85">
        <v>3518</v>
      </c>
      <c r="O16" s="88"/>
      <c r="P16" s="87"/>
      <c r="R16" s="8">
        <f>IF(COUNTIF(R17:R20,"-")=COUNTA(R17:R20),"-",SUM(R17:R20))</f>
        <v>3518245920</v>
      </c>
    </row>
    <row r="17" spans="1:18" x14ac:dyDescent="0.15">
      <c r="A17" s="69" t="s">
        <v>167</v>
      </c>
      <c r="C17" s="82"/>
      <c r="D17" s="83"/>
      <c r="E17" s="83"/>
      <c r="F17" s="83"/>
      <c r="G17" s="83" t="s">
        <v>168</v>
      </c>
      <c r="H17" s="83"/>
      <c r="I17" s="83"/>
      <c r="J17" s="83"/>
      <c r="K17" s="84"/>
      <c r="L17" s="84"/>
      <c r="M17" s="84"/>
      <c r="N17" s="85">
        <v>2843</v>
      </c>
      <c r="O17" s="88"/>
      <c r="P17" s="87"/>
      <c r="R17" s="8">
        <v>2842728046</v>
      </c>
    </row>
    <row r="18" spans="1:18" x14ac:dyDescent="0.15">
      <c r="A18" s="69" t="s">
        <v>169</v>
      </c>
      <c r="C18" s="82"/>
      <c r="D18" s="83"/>
      <c r="E18" s="83"/>
      <c r="F18" s="83"/>
      <c r="G18" s="83" t="s">
        <v>170</v>
      </c>
      <c r="H18" s="83"/>
      <c r="I18" s="83"/>
      <c r="J18" s="83"/>
      <c r="K18" s="84"/>
      <c r="L18" s="84"/>
      <c r="M18" s="84"/>
      <c r="N18" s="85">
        <v>238</v>
      </c>
      <c r="O18" s="88"/>
      <c r="P18" s="87"/>
      <c r="R18" s="8">
        <v>238436547</v>
      </c>
    </row>
    <row r="19" spans="1:18" x14ac:dyDescent="0.15">
      <c r="A19" s="69" t="s">
        <v>171</v>
      </c>
      <c r="C19" s="82"/>
      <c r="D19" s="83"/>
      <c r="E19" s="83"/>
      <c r="F19" s="83"/>
      <c r="G19" s="83" t="s">
        <v>172</v>
      </c>
      <c r="H19" s="83"/>
      <c r="I19" s="83"/>
      <c r="J19" s="83"/>
      <c r="K19" s="84"/>
      <c r="L19" s="84"/>
      <c r="M19" s="84"/>
      <c r="N19" s="85">
        <v>135</v>
      </c>
      <c r="O19" s="88"/>
      <c r="P19" s="87"/>
      <c r="R19" s="8">
        <v>135097131</v>
      </c>
    </row>
    <row r="20" spans="1:18" x14ac:dyDescent="0.15">
      <c r="A20" s="69" t="s">
        <v>173</v>
      </c>
      <c r="C20" s="82"/>
      <c r="D20" s="83"/>
      <c r="E20" s="83"/>
      <c r="F20" s="83"/>
      <c r="G20" s="83" t="s">
        <v>43</v>
      </c>
      <c r="H20" s="83"/>
      <c r="I20" s="83"/>
      <c r="J20" s="83"/>
      <c r="K20" s="84"/>
      <c r="L20" s="84"/>
      <c r="M20" s="84"/>
      <c r="N20" s="85">
        <v>302</v>
      </c>
      <c r="O20" s="88"/>
      <c r="P20" s="87"/>
      <c r="R20" s="8">
        <v>301984196</v>
      </c>
    </row>
    <row r="21" spans="1:18" x14ac:dyDescent="0.15">
      <c r="A21" s="69" t="s">
        <v>174</v>
      </c>
      <c r="C21" s="82"/>
      <c r="D21" s="83"/>
      <c r="E21" s="83"/>
      <c r="F21" s="83" t="s">
        <v>175</v>
      </c>
      <c r="G21" s="83"/>
      <c r="H21" s="83"/>
      <c r="I21" s="83"/>
      <c r="J21" s="83"/>
      <c r="K21" s="84"/>
      <c r="L21" s="84"/>
      <c r="M21" s="84"/>
      <c r="N21" s="85">
        <v>7421</v>
      </c>
      <c r="O21" s="88"/>
      <c r="P21" s="87"/>
      <c r="R21" s="8">
        <f>IF(COUNTIF(R22:R25,"-")=COUNTA(R22:R25),"-",SUM(R22:R25))</f>
        <v>7420505394</v>
      </c>
    </row>
    <row r="22" spans="1:18" x14ac:dyDescent="0.15">
      <c r="A22" s="69" t="s">
        <v>176</v>
      </c>
      <c r="C22" s="82"/>
      <c r="D22" s="83"/>
      <c r="E22" s="83"/>
      <c r="F22" s="83"/>
      <c r="G22" s="83" t="s">
        <v>177</v>
      </c>
      <c r="H22" s="83"/>
      <c r="I22" s="83"/>
      <c r="J22" s="83"/>
      <c r="K22" s="84"/>
      <c r="L22" s="84"/>
      <c r="M22" s="84"/>
      <c r="N22" s="85">
        <v>4598</v>
      </c>
      <c r="O22" s="88"/>
      <c r="P22" s="87"/>
      <c r="R22" s="8">
        <v>4597539511</v>
      </c>
    </row>
    <row r="23" spans="1:18" x14ac:dyDescent="0.15">
      <c r="A23" s="69" t="s">
        <v>178</v>
      </c>
      <c r="C23" s="82"/>
      <c r="D23" s="83"/>
      <c r="E23" s="83"/>
      <c r="F23" s="83"/>
      <c r="G23" s="83" t="s">
        <v>179</v>
      </c>
      <c r="H23" s="83"/>
      <c r="I23" s="83"/>
      <c r="J23" s="83"/>
      <c r="K23" s="84"/>
      <c r="L23" s="84"/>
      <c r="M23" s="84"/>
      <c r="N23" s="85">
        <v>776</v>
      </c>
      <c r="O23" s="88"/>
      <c r="P23" s="87"/>
      <c r="R23" s="8">
        <v>775993626</v>
      </c>
    </row>
    <row r="24" spans="1:18" x14ac:dyDescent="0.15">
      <c r="A24" s="69" t="s">
        <v>180</v>
      </c>
      <c r="C24" s="82"/>
      <c r="D24" s="83"/>
      <c r="E24" s="83"/>
      <c r="F24" s="83"/>
      <c r="G24" s="83" t="s">
        <v>181</v>
      </c>
      <c r="H24" s="83"/>
      <c r="I24" s="83"/>
      <c r="J24" s="83"/>
      <c r="K24" s="84"/>
      <c r="L24" s="84"/>
      <c r="M24" s="84"/>
      <c r="N24" s="85">
        <v>2024</v>
      </c>
      <c r="O24" s="88"/>
      <c r="P24" s="87"/>
      <c r="R24" s="8">
        <v>2023518500</v>
      </c>
    </row>
    <row r="25" spans="1:18" x14ac:dyDescent="0.15">
      <c r="A25" s="69" t="s">
        <v>182</v>
      </c>
      <c r="C25" s="82"/>
      <c r="D25" s="83"/>
      <c r="E25" s="83"/>
      <c r="F25" s="83"/>
      <c r="G25" s="83" t="s">
        <v>43</v>
      </c>
      <c r="H25" s="83"/>
      <c r="I25" s="83"/>
      <c r="J25" s="83"/>
      <c r="K25" s="84"/>
      <c r="L25" s="84"/>
      <c r="M25" s="84"/>
      <c r="N25" s="85">
        <v>23</v>
      </c>
      <c r="O25" s="88"/>
      <c r="P25" s="87"/>
      <c r="R25" s="8">
        <v>23453757</v>
      </c>
    </row>
    <row r="26" spans="1:18" x14ac:dyDescent="0.15">
      <c r="A26" s="69" t="s">
        <v>183</v>
      </c>
      <c r="C26" s="82"/>
      <c r="D26" s="83"/>
      <c r="E26" s="83"/>
      <c r="F26" s="83" t="s">
        <v>184</v>
      </c>
      <c r="G26" s="83"/>
      <c r="H26" s="83"/>
      <c r="I26" s="83"/>
      <c r="J26" s="83"/>
      <c r="K26" s="84"/>
      <c r="L26" s="84"/>
      <c r="M26" s="84"/>
      <c r="N26" s="85">
        <v>291</v>
      </c>
      <c r="O26" s="88"/>
      <c r="P26" s="87"/>
      <c r="R26" s="8">
        <f>IF(COUNTIF(R27:R29,"-")=COUNTA(R27:R29),"-",SUM(R27:R29))</f>
        <v>290723083</v>
      </c>
    </row>
    <row r="27" spans="1:18" x14ac:dyDescent="0.15">
      <c r="A27" s="69" t="s">
        <v>185</v>
      </c>
      <c r="C27" s="82"/>
      <c r="D27" s="83"/>
      <c r="E27" s="83"/>
      <c r="F27" s="84"/>
      <c r="G27" s="84" t="s">
        <v>186</v>
      </c>
      <c r="H27" s="84"/>
      <c r="I27" s="83"/>
      <c r="J27" s="83"/>
      <c r="K27" s="84"/>
      <c r="L27" s="84"/>
      <c r="M27" s="84"/>
      <c r="N27" s="85" t="s">
        <v>187</v>
      </c>
      <c r="O27" s="88"/>
      <c r="P27" s="87"/>
      <c r="R27" s="8" t="s">
        <v>30</v>
      </c>
    </row>
    <row r="28" spans="1:18" x14ac:dyDescent="0.15">
      <c r="A28" s="69" t="s">
        <v>188</v>
      </c>
      <c r="C28" s="82"/>
      <c r="D28" s="83"/>
      <c r="E28" s="83"/>
      <c r="F28" s="84"/>
      <c r="G28" s="83" t="s">
        <v>189</v>
      </c>
      <c r="H28" s="83"/>
      <c r="I28" s="83"/>
      <c r="J28" s="83"/>
      <c r="K28" s="84"/>
      <c r="L28" s="84"/>
      <c r="M28" s="84"/>
      <c r="N28" s="85">
        <v>10</v>
      </c>
      <c r="O28" s="88"/>
      <c r="P28" s="87"/>
      <c r="R28" s="8">
        <v>9862119</v>
      </c>
    </row>
    <row r="29" spans="1:18" x14ac:dyDescent="0.15">
      <c r="A29" s="69" t="s">
        <v>190</v>
      </c>
      <c r="C29" s="82"/>
      <c r="D29" s="83"/>
      <c r="E29" s="83"/>
      <c r="F29" s="84"/>
      <c r="G29" s="83" t="s">
        <v>43</v>
      </c>
      <c r="H29" s="83"/>
      <c r="I29" s="83"/>
      <c r="J29" s="83"/>
      <c r="K29" s="84"/>
      <c r="L29" s="84"/>
      <c r="M29" s="84"/>
      <c r="N29" s="85">
        <v>281</v>
      </c>
      <c r="O29" s="88"/>
      <c r="P29" s="87"/>
      <c r="R29" s="8">
        <v>280860964</v>
      </c>
    </row>
    <row r="30" spans="1:18" x14ac:dyDescent="0.15">
      <c r="A30" s="69" t="s">
        <v>191</v>
      </c>
      <c r="C30" s="82"/>
      <c r="D30" s="83"/>
      <c r="E30" s="84" t="s">
        <v>192</v>
      </c>
      <c r="F30" s="84"/>
      <c r="G30" s="83"/>
      <c r="H30" s="83"/>
      <c r="I30" s="83"/>
      <c r="J30" s="83"/>
      <c r="K30" s="84"/>
      <c r="L30" s="84"/>
      <c r="M30" s="84"/>
      <c r="N30" s="85">
        <v>8226</v>
      </c>
      <c r="O30" s="88"/>
      <c r="P30" s="87"/>
      <c r="R30" s="8">
        <f>IF(COUNTIF(R31:R34,"-")=COUNTA(R31:R34),"-",SUM(R31:R34))</f>
        <v>8226062219</v>
      </c>
    </row>
    <row r="31" spans="1:18" x14ac:dyDescent="0.15">
      <c r="A31" s="69" t="s">
        <v>193</v>
      </c>
      <c r="C31" s="82"/>
      <c r="D31" s="83"/>
      <c r="E31" s="83"/>
      <c r="F31" s="83" t="s">
        <v>194</v>
      </c>
      <c r="G31" s="83"/>
      <c r="H31" s="83"/>
      <c r="I31" s="83"/>
      <c r="J31" s="83"/>
      <c r="K31" s="84"/>
      <c r="L31" s="84"/>
      <c r="M31" s="84"/>
      <c r="N31" s="85">
        <v>4360</v>
      </c>
      <c r="O31" s="88"/>
      <c r="P31" s="87"/>
      <c r="R31" s="8">
        <v>4360301894</v>
      </c>
    </row>
    <row r="32" spans="1:18" x14ac:dyDescent="0.15">
      <c r="A32" s="69" t="s">
        <v>195</v>
      </c>
      <c r="C32" s="82"/>
      <c r="D32" s="83"/>
      <c r="E32" s="83"/>
      <c r="F32" s="83" t="s">
        <v>196</v>
      </c>
      <c r="G32" s="83"/>
      <c r="H32" s="83"/>
      <c r="I32" s="83"/>
      <c r="J32" s="83"/>
      <c r="K32" s="84"/>
      <c r="L32" s="84"/>
      <c r="M32" s="84"/>
      <c r="N32" s="85">
        <v>2454</v>
      </c>
      <c r="O32" s="88"/>
      <c r="P32" s="87"/>
      <c r="R32" s="8">
        <v>2453678203</v>
      </c>
    </row>
    <row r="33" spans="1:18" x14ac:dyDescent="0.15">
      <c r="A33" s="69" t="s">
        <v>197</v>
      </c>
      <c r="C33" s="82"/>
      <c r="D33" s="83"/>
      <c r="E33" s="83"/>
      <c r="F33" s="83" t="s">
        <v>198</v>
      </c>
      <c r="G33" s="83"/>
      <c r="H33" s="83"/>
      <c r="I33" s="83"/>
      <c r="J33" s="83"/>
      <c r="K33" s="84"/>
      <c r="L33" s="84"/>
      <c r="M33" s="84"/>
      <c r="N33" s="85">
        <v>1398</v>
      </c>
      <c r="O33" s="88"/>
      <c r="P33" s="87"/>
      <c r="R33" s="8">
        <v>1398259907</v>
      </c>
    </row>
    <row r="34" spans="1:18" x14ac:dyDescent="0.15">
      <c r="A34" s="69" t="s">
        <v>199</v>
      </c>
      <c r="C34" s="82"/>
      <c r="D34" s="83"/>
      <c r="E34" s="83"/>
      <c r="F34" s="83" t="s">
        <v>43</v>
      </c>
      <c r="G34" s="83"/>
      <c r="H34" s="83"/>
      <c r="I34" s="83"/>
      <c r="J34" s="83"/>
      <c r="K34" s="84"/>
      <c r="L34" s="84"/>
      <c r="M34" s="84"/>
      <c r="N34" s="85">
        <v>14</v>
      </c>
      <c r="O34" s="88"/>
      <c r="P34" s="87"/>
      <c r="R34" s="8">
        <v>13822215</v>
      </c>
    </row>
    <row r="35" spans="1:18" x14ac:dyDescent="0.15">
      <c r="A35" s="69" t="s">
        <v>200</v>
      </c>
      <c r="C35" s="82"/>
      <c r="D35" s="83" t="s">
        <v>201</v>
      </c>
      <c r="E35" s="83"/>
      <c r="F35" s="83"/>
      <c r="G35" s="83"/>
      <c r="H35" s="83"/>
      <c r="I35" s="83"/>
      <c r="J35" s="83"/>
      <c r="K35" s="84"/>
      <c r="L35" s="84"/>
      <c r="M35" s="84"/>
      <c r="N35" s="85">
        <v>768</v>
      </c>
      <c r="O35" s="88"/>
      <c r="P35" s="87"/>
      <c r="R35" s="8">
        <f>IF(COUNTIF(R36:R37,"-")=COUNTA(R36:R37),"-",SUM(R36:R37))</f>
        <v>768262262</v>
      </c>
    </row>
    <row r="36" spans="1:18" x14ac:dyDescent="0.15">
      <c r="A36" s="69" t="s">
        <v>202</v>
      </c>
      <c r="C36" s="82"/>
      <c r="D36" s="83"/>
      <c r="E36" s="83" t="s">
        <v>203</v>
      </c>
      <c r="F36" s="83"/>
      <c r="G36" s="83"/>
      <c r="H36" s="83"/>
      <c r="I36" s="83"/>
      <c r="J36" s="83"/>
      <c r="K36" s="89"/>
      <c r="L36" s="89"/>
      <c r="M36" s="89"/>
      <c r="N36" s="85">
        <v>176</v>
      </c>
      <c r="O36" s="88"/>
      <c r="P36" s="87"/>
      <c r="R36" s="8">
        <v>176024168</v>
      </c>
    </row>
    <row r="37" spans="1:18" x14ac:dyDescent="0.15">
      <c r="A37" s="69" t="s">
        <v>204</v>
      </c>
      <c r="C37" s="82"/>
      <c r="D37" s="83"/>
      <c r="E37" s="83" t="s">
        <v>43</v>
      </c>
      <c r="F37" s="83"/>
      <c r="G37" s="84"/>
      <c r="H37" s="83"/>
      <c r="I37" s="83"/>
      <c r="J37" s="83"/>
      <c r="K37" s="89"/>
      <c r="L37" s="89"/>
      <c r="M37" s="89"/>
      <c r="N37" s="85">
        <v>592</v>
      </c>
      <c r="O37" s="88"/>
      <c r="P37" s="87"/>
      <c r="R37" s="8">
        <v>592238094</v>
      </c>
    </row>
    <row r="38" spans="1:18" x14ac:dyDescent="0.15">
      <c r="A38" s="69" t="s">
        <v>205</v>
      </c>
      <c r="C38" s="90" t="s">
        <v>206</v>
      </c>
      <c r="D38" s="91"/>
      <c r="E38" s="91"/>
      <c r="F38" s="91"/>
      <c r="G38" s="91"/>
      <c r="H38" s="91"/>
      <c r="I38" s="91"/>
      <c r="J38" s="91"/>
      <c r="K38" s="92"/>
      <c r="L38" s="92"/>
      <c r="M38" s="92"/>
      <c r="N38" s="93">
        <v>-18687</v>
      </c>
      <c r="O38" s="94" t="s">
        <v>19</v>
      </c>
      <c r="P38" s="87"/>
      <c r="R38" s="8">
        <f>IF(COUNTIF(R14:R35,"-")=COUNTA(R14:R35),"-",SUM(R35)-SUM(R14))</f>
        <v>-18687274354</v>
      </c>
    </row>
    <row r="39" spans="1:18" x14ac:dyDescent="0.15">
      <c r="A39" s="69" t="s">
        <v>207</v>
      </c>
      <c r="C39" s="82"/>
      <c r="D39" s="83" t="s">
        <v>208</v>
      </c>
      <c r="E39" s="83"/>
      <c r="F39" s="84"/>
      <c r="G39" s="83"/>
      <c r="H39" s="83"/>
      <c r="I39" s="83"/>
      <c r="J39" s="83"/>
      <c r="K39" s="84"/>
      <c r="L39" s="84"/>
      <c r="M39" s="84"/>
      <c r="N39" s="85">
        <v>7</v>
      </c>
      <c r="O39" s="86"/>
      <c r="P39" s="87"/>
      <c r="R39" s="8">
        <f>IF(COUNTIF(R40:R44,"-")=COUNTA(R40:R44),"-",SUM(R40:R44))</f>
        <v>7270704</v>
      </c>
    </row>
    <row r="40" spans="1:18" x14ac:dyDescent="0.15">
      <c r="A40" s="69" t="s">
        <v>209</v>
      </c>
      <c r="C40" s="82"/>
      <c r="D40" s="83"/>
      <c r="E40" s="84" t="s">
        <v>210</v>
      </c>
      <c r="F40" s="84"/>
      <c r="G40" s="83"/>
      <c r="H40" s="83"/>
      <c r="I40" s="83"/>
      <c r="J40" s="83"/>
      <c r="K40" s="84"/>
      <c r="L40" s="84"/>
      <c r="M40" s="84"/>
      <c r="N40" s="85" t="s">
        <v>187</v>
      </c>
      <c r="O40" s="88"/>
      <c r="P40" s="87"/>
      <c r="R40" s="8" t="s">
        <v>30</v>
      </c>
    </row>
    <row r="41" spans="1:18" x14ac:dyDescent="0.15">
      <c r="A41" s="69" t="s">
        <v>211</v>
      </c>
      <c r="C41" s="82"/>
      <c r="D41" s="83"/>
      <c r="E41" s="84" t="s">
        <v>212</v>
      </c>
      <c r="F41" s="84"/>
      <c r="G41" s="83"/>
      <c r="H41" s="83"/>
      <c r="I41" s="83"/>
      <c r="J41" s="83"/>
      <c r="K41" s="84"/>
      <c r="L41" s="84"/>
      <c r="M41" s="84"/>
      <c r="N41" s="85">
        <v>7</v>
      </c>
      <c r="O41" s="88"/>
      <c r="P41" s="87"/>
      <c r="R41" s="8">
        <v>7270704</v>
      </c>
    </row>
    <row r="42" spans="1:18" x14ac:dyDescent="0.15">
      <c r="A42" s="69" t="s">
        <v>213</v>
      </c>
      <c r="C42" s="82"/>
      <c r="D42" s="83"/>
      <c r="E42" s="84" t="s">
        <v>214</v>
      </c>
      <c r="F42" s="84"/>
      <c r="G42" s="83"/>
      <c r="H42" s="84"/>
      <c r="I42" s="83"/>
      <c r="J42" s="83"/>
      <c r="K42" s="84"/>
      <c r="L42" s="84"/>
      <c r="M42" s="84"/>
      <c r="N42" s="85" t="s">
        <v>187</v>
      </c>
      <c r="O42" s="88"/>
      <c r="P42" s="87"/>
      <c r="R42" s="8" t="s">
        <v>30</v>
      </c>
    </row>
    <row r="43" spans="1:18" x14ac:dyDescent="0.15">
      <c r="A43" s="69" t="s">
        <v>215</v>
      </c>
      <c r="C43" s="82"/>
      <c r="D43" s="83"/>
      <c r="E43" s="83" t="s">
        <v>216</v>
      </c>
      <c r="F43" s="83"/>
      <c r="G43" s="83"/>
      <c r="H43" s="83"/>
      <c r="I43" s="83"/>
      <c r="J43" s="83"/>
      <c r="K43" s="84"/>
      <c r="L43" s="84"/>
      <c r="M43" s="84"/>
      <c r="N43" s="85" t="s">
        <v>187</v>
      </c>
      <c r="O43" s="88"/>
      <c r="P43" s="87"/>
      <c r="R43" s="8" t="s">
        <v>30</v>
      </c>
    </row>
    <row r="44" spans="1:18" x14ac:dyDescent="0.15">
      <c r="A44" s="69" t="s">
        <v>217</v>
      </c>
      <c r="C44" s="82"/>
      <c r="D44" s="83"/>
      <c r="E44" s="83" t="s">
        <v>43</v>
      </c>
      <c r="F44" s="83"/>
      <c r="G44" s="83"/>
      <c r="H44" s="83"/>
      <c r="I44" s="83"/>
      <c r="J44" s="83"/>
      <c r="K44" s="84"/>
      <c r="L44" s="84"/>
      <c r="M44" s="84"/>
      <c r="N44" s="85" t="s">
        <v>218</v>
      </c>
      <c r="O44" s="88"/>
      <c r="P44" s="87"/>
      <c r="R44" s="8" t="s">
        <v>30</v>
      </c>
    </row>
    <row r="45" spans="1:18" x14ac:dyDescent="0.15">
      <c r="A45" s="69" t="s">
        <v>219</v>
      </c>
      <c r="C45" s="82"/>
      <c r="D45" s="83" t="s">
        <v>220</v>
      </c>
      <c r="E45" s="83"/>
      <c r="F45" s="83"/>
      <c r="G45" s="83"/>
      <c r="H45" s="83"/>
      <c r="I45" s="83"/>
      <c r="J45" s="83"/>
      <c r="K45" s="89"/>
      <c r="L45" s="89"/>
      <c r="M45" s="89"/>
      <c r="N45" s="85">
        <v>8</v>
      </c>
      <c r="O45" s="86"/>
      <c r="P45" s="87"/>
      <c r="R45" s="8">
        <f>IF(COUNTIF(R46:R47,"-")=COUNTA(R46:R47),"-",SUM(R46:R47))</f>
        <v>7674815</v>
      </c>
    </row>
    <row r="46" spans="1:18" x14ac:dyDescent="0.15">
      <c r="A46" s="69" t="s">
        <v>221</v>
      </c>
      <c r="C46" s="82"/>
      <c r="D46" s="83"/>
      <c r="E46" s="83" t="s">
        <v>222</v>
      </c>
      <c r="F46" s="83"/>
      <c r="G46" s="83"/>
      <c r="H46" s="83"/>
      <c r="I46" s="83"/>
      <c r="J46" s="83"/>
      <c r="K46" s="89"/>
      <c r="L46" s="89"/>
      <c r="M46" s="89"/>
      <c r="N46" s="85">
        <v>8</v>
      </c>
      <c r="O46" s="88"/>
      <c r="P46" s="87"/>
      <c r="R46" s="8">
        <v>7674815</v>
      </c>
    </row>
    <row r="47" spans="1:18" ht="14.25" thickBot="1" x14ac:dyDescent="0.2">
      <c r="A47" s="69" t="s">
        <v>223</v>
      </c>
      <c r="C47" s="82"/>
      <c r="D47" s="83"/>
      <c r="E47" s="83" t="s">
        <v>43</v>
      </c>
      <c r="F47" s="83"/>
      <c r="G47" s="83"/>
      <c r="H47" s="83"/>
      <c r="I47" s="83"/>
      <c r="J47" s="83"/>
      <c r="K47" s="89"/>
      <c r="L47" s="89"/>
      <c r="M47" s="89"/>
      <c r="N47" s="85" t="s">
        <v>187</v>
      </c>
      <c r="O47" s="88"/>
      <c r="P47" s="87"/>
      <c r="R47" s="8" t="s">
        <v>30</v>
      </c>
    </row>
    <row r="48" spans="1:18" ht="14.25" thickBot="1" x14ac:dyDescent="0.2">
      <c r="A48" s="69" t="s">
        <v>224</v>
      </c>
      <c r="C48" s="95" t="s">
        <v>225</v>
      </c>
      <c r="D48" s="96"/>
      <c r="E48" s="96"/>
      <c r="F48" s="96"/>
      <c r="G48" s="96"/>
      <c r="H48" s="96"/>
      <c r="I48" s="96"/>
      <c r="J48" s="96"/>
      <c r="K48" s="97"/>
      <c r="L48" s="97"/>
      <c r="M48" s="97"/>
      <c r="N48" s="98">
        <v>-18687</v>
      </c>
      <c r="O48" s="99" t="s">
        <v>19</v>
      </c>
      <c r="P48" s="87"/>
      <c r="R48" s="8">
        <f>IF(COUNTIF(R38:R47,"-")=COUNTA(R38:R47),"-",SUM(R38,R45)-SUM(R39))</f>
        <v>-18686870243</v>
      </c>
    </row>
    <row r="49" spans="1:12" s="101" customFormat="1" ht="3.75" customHeight="1" x14ac:dyDescent="0.15">
      <c r="A49" s="100"/>
      <c r="C49" s="102"/>
      <c r="D49" s="102"/>
      <c r="E49" s="103"/>
      <c r="F49" s="103"/>
      <c r="G49" s="103"/>
      <c r="H49" s="103"/>
      <c r="I49" s="103"/>
      <c r="J49" s="104"/>
      <c r="K49" s="104"/>
      <c r="L49" s="104"/>
    </row>
    <row r="50" spans="1:12" s="101" customFormat="1" ht="15.6" customHeight="1" x14ac:dyDescent="0.15">
      <c r="A50" s="100"/>
      <c r="C50" s="105"/>
      <c r="D50" s="105" t="s">
        <v>157</v>
      </c>
      <c r="E50" s="106"/>
      <c r="F50" s="106"/>
      <c r="G50" s="106"/>
      <c r="H50" s="106"/>
      <c r="I50" s="106"/>
      <c r="J50" s="107"/>
      <c r="K50" s="107"/>
      <c r="L50" s="107"/>
    </row>
  </sheetData>
  <mergeCells count="5">
    <mergeCell ref="C9:O9"/>
    <mergeCell ref="C10:O10"/>
    <mergeCell ref="C11:O11"/>
    <mergeCell ref="C13:M13"/>
    <mergeCell ref="N13:O13"/>
  </mergeCells>
  <phoneticPr fontId="12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108" hidden="1" customWidth="1"/>
    <col min="2" max="2" width="1.125" style="109" customWidth="1"/>
    <col min="3" max="3" width="1.625" style="109" customWidth="1"/>
    <col min="4" max="9" width="2" style="109" customWidth="1"/>
    <col min="10" max="10" width="15.375" style="109" customWidth="1"/>
    <col min="11" max="11" width="21.625" style="109" bestFit="1" customWidth="1"/>
    <col min="12" max="12" width="3" style="109" bestFit="1" customWidth="1"/>
    <col min="13" max="13" width="21.625" style="109" bestFit="1" customWidth="1"/>
    <col min="14" max="14" width="3" style="109" bestFit="1" customWidth="1"/>
    <col min="15" max="15" width="21.625" style="109" bestFit="1" customWidth="1"/>
    <col min="16" max="16" width="3" style="109" bestFit="1" customWidth="1"/>
    <col min="17" max="17" width="21.625" style="109" hidden="1" customWidth="1"/>
    <col min="18" max="18" width="3" style="109" hidden="1" customWidth="1"/>
    <col min="19" max="19" width="1" style="109" customWidth="1"/>
    <col min="20" max="20" width="9" style="109"/>
    <col min="21" max="24" width="0" style="109" hidden="1" customWidth="1"/>
    <col min="25" max="16384" width="9" style="109"/>
  </cols>
  <sheetData>
    <row r="1" spans="1:24" x14ac:dyDescent="0.15">
      <c r="C1" s="109" t="s">
        <v>0</v>
      </c>
    </row>
    <row r="2" spans="1:24" x14ac:dyDescent="0.15">
      <c r="C2" s="109" t="s">
        <v>1</v>
      </c>
    </row>
    <row r="3" spans="1:24" x14ac:dyDescent="0.15">
      <c r="C3" s="109" t="s">
        <v>2</v>
      </c>
    </row>
    <row r="4" spans="1:24" x14ac:dyDescent="0.15">
      <c r="C4" s="109" t="s">
        <v>3</v>
      </c>
    </row>
    <row r="5" spans="1:24" x14ac:dyDescent="0.15">
      <c r="C5" s="109" t="s">
        <v>4</v>
      </c>
    </row>
    <row r="6" spans="1:24" x14ac:dyDescent="0.15">
      <c r="C6" s="109" t="s">
        <v>5</v>
      </c>
    </row>
    <row r="7" spans="1:24" x14ac:dyDescent="0.15">
      <c r="C7" s="109" t="s">
        <v>6</v>
      </c>
    </row>
    <row r="9" spans="1:24" ht="24" x14ac:dyDescent="0.25">
      <c r="B9" s="110"/>
      <c r="C9" s="111" t="s">
        <v>226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24" ht="17.25" x14ac:dyDescent="0.2">
      <c r="B10" s="112"/>
      <c r="C10" s="113" t="s">
        <v>227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24" ht="17.25" x14ac:dyDescent="0.2">
      <c r="B11" s="112"/>
      <c r="C11" s="113" t="s">
        <v>228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24" ht="15.75" customHeight="1" thickBot="1" x14ac:dyDescent="0.2">
      <c r="B12" s="114"/>
      <c r="C12" s="115"/>
      <c r="D12" s="115"/>
      <c r="E12" s="115"/>
      <c r="F12" s="115"/>
      <c r="G12" s="115"/>
      <c r="H12" s="115"/>
      <c r="I12" s="115"/>
      <c r="J12" s="116"/>
      <c r="K12" s="115"/>
      <c r="L12" s="116"/>
      <c r="M12" s="115"/>
      <c r="N12" s="115"/>
      <c r="O12" s="115"/>
      <c r="P12" s="117" t="s">
        <v>9</v>
      </c>
      <c r="Q12" s="115"/>
      <c r="R12" s="116"/>
    </row>
    <row r="13" spans="1:24" ht="12.75" customHeight="1" x14ac:dyDescent="0.15">
      <c r="B13" s="118"/>
      <c r="C13" s="119" t="s">
        <v>12</v>
      </c>
      <c r="D13" s="120"/>
      <c r="E13" s="120"/>
      <c r="F13" s="120"/>
      <c r="G13" s="120"/>
      <c r="H13" s="120"/>
      <c r="I13" s="120"/>
      <c r="J13" s="121"/>
      <c r="K13" s="122" t="s">
        <v>229</v>
      </c>
      <c r="L13" s="120"/>
      <c r="M13" s="123"/>
      <c r="N13" s="123"/>
      <c r="O13" s="123"/>
      <c r="P13" s="124"/>
      <c r="Q13" s="123"/>
      <c r="R13" s="124"/>
    </row>
    <row r="14" spans="1:24" ht="29.25" customHeight="1" thickBot="1" x14ac:dyDescent="0.2">
      <c r="A14" s="108" t="s">
        <v>10</v>
      </c>
      <c r="B14" s="118"/>
      <c r="C14" s="125"/>
      <c r="D14" s="126"/>
      <c r="E14" s="126"/>
      <c r="F14" s="126"/>
      <c r="G14" s="126"/>
      <c r="H14" s="126"/>
      <c r="I14" s="126"/>
      <c r="J14" s="127"/>
      <c r="K14" s="128"/>
      <c r="L14" s="126"/>
      <c r="M14" s="129" t="s">
        <v>230</v>
      </c>
      <c r="N14" s="130"/>
      <c r="O14" s="129" t="s">
        <v>231</v>
      </c>
      <c r="P14" s="131"/>
      <c r="Q14" s="132" t="s">
        <v>232</v>
      </c>
      <c r="R14" s="133"/>
    </row>
    <row r="15" spans="1:24" ht="15.95" customHeight="1" x14ac:dyDescent="0.15">
      <c r="A15" s="108" t="s">
        <v>233</v>
      </c>
      <c r="B15" s="134"/>
      <c r="C15" s="135" t="s">
        <v>234</v>
      </c>
      <c r="D15" s="136"/>
      <c r="E15" s="136"/>
      <c r="F15" s="136"/>
      <c r="G15" s="136"/>
      <c r="H15" s="136"/>
      <c r="I15" s="136"/>
      <c r="J15" s="137"/>
      <c r="K15" s="138">
        <v>47212</v>
      </c>
      <c r="L15" s="139"/>
      <c r="M15" s="138">
        <v>70191</v>
      </c>
      <c r="N15" s="140"/>
      <c r="O15" s="138">
        <v>-22979</v>
      </c>
      <c r="P15" s="141"/>
      <c r="Q15" s="142" t="s">
        <v>235</v>
      </c>
      <c r="R15" s="141"/>
      <c r="U15" s="143">
        <f t="shared" ref="U15:U20" si="0">IF(COUNTIF(V15:X15,"-")=COUNTA(V15:X15),"-",SUM(V15:X15))</f>
        <v>47212289339</v>
      </c>
      <c r="V15" s="143">
        <v>70191059133</v>
      </c>
      <c r="W15" s="143">
        <v>-22978769794</v>
      </c>
      <c r="X15" s="143" t="s">
        <v>30</v>
      </c>
    </row>
    <row r="16" spans="1:24" ht="15.95" customHeight="1" x14ac:dyDescent="0.15">
      <c r="A16" s="108" t="s">
        <v>236</v>
      </c>
      <c r="B16" s="134"/>
      <c r="C16" s="32"/>
      <c r="D16" s="26" t="s">
        <v>237</v>
      </c>
      <c r="E16" s="26"/>
      <c r="F16" s="26"/>
      <c r="G16" s="26"/>
      <c r="H16" s="26"/>
      <c r="I16" s="26"/>
      <c r="J16" s="144"/>
      <c r="K16" s="145">
        <v>-18687</v>
      </c>
      <c r="L16" s="146"/>
      <c r="M16" s="147"/>
      <c r="N16" s="148"/>
      <c r="O16" s="145">
        <v>-18687</v>
      </c>
      <c r="P16" s="149"/>
      <c r="Q16" s="150" t="s">
        <v>235</v>
      </c>
      <c r="R16" s="151"/>
      <c r="U16" s="143">
        <f t="shared" si="0"/>
        <v>-18686870243</v>
      </c>
      <c r="V16" s="143" t="s">
        <v>30</v>
      </c>
      <c r="W16" s="143">
        <v>-18686870243</v>
      </c>
      <c r="X16" s="143" t="s">
        <v>30</v>
      </c>
    </row>
    <row r="17" spans="1:24" ht="15.95" customHeight="1" x14ac:dyDescent="0.15">
      <c r="A17" s="108" t="s">
        <v>238</v>
      </c>
      <c r="B17" s="118"/>
      <c r="C17" s="152"/>
      <c r="D17" s="144" t="s">
        <v>239</v>
      </c>
      <c r="E17" s="144"/>
      <c r="F17" s="144"/>
      <c r="G17" s="144"/>
      <c r="H17" s="144"/>
      <c r="I17" s="144"/>
      <c r="J17" s="144"/>
      <c r="K17" s="145">
        <v>18895</v>
      </c>
      <c r="L17" s="146"/>
      <c r="M17" s="153"/>
      <c r="N17" s="154"/>
      <c r="O17" s="145">
        <v>18895</v>
      </c>
      <c r="P17" s="149"/>
      <c r="Q17" s="150" t="s">
        <v>30</v>
      </c>
      <c r="R17" s="149"/>
      <c r="U17" s="143">
        <f t="shared" si="0"/>
        <v>18895113754</v>
      </c>
      <c r="V17" s="143" t="s">
        <v>30</v>
      </c>
      <c r="W17" s="143">
        <f>IF(COUNTIF(W18:W19,"-")=COUNTA(W18:W19),"-",SUM(W18:W19))</f>
        <v>18895113754</v>
      </c>
      <c r="X17" s="143" t="s">
        <v>30</v>
      </c>
    </row>
    <row r="18" spans="1:24" ht="15.95" customHeight="1" x14ac:dyDescent="0.15">
      <c r="A18" s="108" t="s">
        <v>240</v>
      </c>
      <c r="B18" s="118"/>
      <c r="C18" s="155"/>
      <c r="D18" s="144"/>
      <c r="E18" s="156" t="s">
        <v>241</v>
      </c>
      <c r="F18" s="156"/>
      <c r="G18" s="156"/>
      <c r="H18" s="156"/>
      <c r="I18" s="156"/>
      <c r="J18" s="144"/>
      <c r="K18" s="145">
        <v>13296</v>
      </c>
      <c r="L18" s="146"/>
      <c r="M18" s="153"/>
      <c r="N18" s="154"/>
      <c r="O18" s="145">
        <v>13296</v>
      </c>
      <c r="P18" s="149"/>
      <c r="Q18" s="150" t="s">
        <v>235</v>
      </c>
      <c r="R18" s="149"/>
      <c r="U18" s="143">
        <f t="shared" si="0"/>
        <v>13296332534</v>
      </c>
      <c r="V18" s="143" t="s">
        <v>30</v>
      </c>
      <c r="W18" s="143">
        <v>13296332534</v>
      </c>
      <c r="X18" s="143" t="s">
        <v>30</v>
      </c>
    </row>
    <row r="19" spans="1:24" ht="15.95" customHeight="1" x14ac:dyDescent="0.15">
      <c r="A19" s="108" t="s">
        <v>242</v>
      </c>
      <c r="B19" s="118"/>
      <c r="C19" s="157"/>
      <c r="D19" s="158"/>
      <c r="E19" s="158" t="s">
        <v>243</v>
      </c>
      <c r="F19" s="158"/>
      <c r="G19" s="158"/>
      <c r="H19" s="158"/>
      <c r="I19" s="158"/>
      <c r="J19" s="159"/>
      <c r="K19" s="160">
        <v>5599</v>
      </c>
      <c r="L19" s="161"/>
      <c r="M19" s="162"/>
      <c r="N19" s="163"/>
      <c r="O19" s="160">
        <v>5599</v>
      </c>
      <c r="P19" s="164"/>
      <c r="Q19" s="165" t="s">
        <v>244</v>
      </c>
      <c r="R19" s="164"/>
      <c r="U19" s="143">
        <f t="shared" si="0"/>
        <v>5598781220</v>
      </c>
      <c r="V19" s="143" t="s">
        <v>30</v>
      </c>
      <c r="W19" s="143">
        <v>5598781220</v>
      </c>
      <c r="X19" s="143" t="s">
        <v>30</v>
      </c>
    </row>
    <row r="20" spans="1:24" ht="15.95" customHeight="1" x14ac:dyDescent="0.15">
      <c r="A20" s="108" t="s">
        <v>245</v>
      </c>
      <c r="B20" s="118"/>
      <c r="C20" s="166"/>
      <c r="D20" s="167" t="s">
        <v>246</v>
      </c>
      <c r="E20" s="168"/>
      <c r="F20" s="167"/>
      <c r="G20" s="167"/>
      <c r="H20" s="167"/>
      <c r="I20" s="167"/>
      <c r="J20" s="169"/>
      <c r="K20" s="170">
        <v>208</v>
      </c>
      <c r="L20" s="171"/>
      <c r="M20" s="172"/>
      <c r="N20" s="173"/>
      <c r="O20" s="170">
        <v>208</v>
      </c>
      <c r="P20" s="174"/>
      <c r="Q20" s="175" t="s">
        <v>30</v>
      </c>
      <c r="R20" s="174"/>
      <c r="U20" s="143">
        <f t="shared" si="0"/>
        <v>208243511</v>
      </c>
      <c r="V20" s="143" t="s">
        <v>30</v>
      </c>
      <c r="W20" s="143">
        <f>IF(COUNTIF(W16:W17,"-")=COUNTA(W16:W17),"-",SUM(W16:W17))</f>
        <v>208243511</v>
      </c>
      <c r="X20" s="143" t="s">
        <v>30</v>
      </c>
    </row>
    <row r="21" spans="1:24" ht="15.95" customHeight="1" x14ac:dyDescent="0.15">
      <c r="A21" s="108" t="s">
        <v>247</v>
      </c>
      <c r="B21" s="118"/>
      <c r="C21" s="32"/>
      <c r="D21" s="176" t="s">
        <v>248</v>
      </c>
      <c r="E21" s="176"/>
      <c r="F21" s="176"/>
      <c r="G21" s="156"/>
      <c r="H21" s="156"/>
      <c r="I21" s="156"/>
      <c r="J21" s="144"/>
      <c r="K21" s="177"/>
      <c r="L21" s="178"/>
      <c r="M21" s="145">
        <v>2491</v>
      </c>
      <c r="N21" s="179" t="s">
        <v>19</v>
      </c>
      <c r="O21" s="145">
        <v>-2491</v>
      </c>
      <c r="P21" s="149" t="s">
        <v>19</v>
      </c>
      <c r="Q21" s="180" t="s">
        <v>30</v>
      </c>
      <c r="R21" s="181"/>
      <c r="U21" s="143">
        <v>0</v>
      </c>
      <c r="V21" s="143">
        <f>IF(COUNTA(V22:V25)=COUNTIF(V22:V25,"-"),"-",SUM(V22,V24,V23,V25))</f>
        <v>2490542012</v>
      </c>
      <c r="W21" s="143">
        <f>IF(COUNTA(W22:W25)=COUNTIF(W22:W25,"-"),"-",SUM(W22,W24,W23,W25))</f>
        <v>-2490542012</v>
      </c>
      <c r="X21" s="143" t="s">
        <v>30</v>
      </c>
    </row>
    <row r="22" spans="1:24" ht="15.95" customHeight="1" x14ac:dyDescent="0.15">
      <c r="A22" s="108" t="s">
        <v>249</v>
      </c>
      <c r="B22" s="118"/>
      <c r="C22" s="32"/>
      <c r="D22" s="176"/>
      <c r="E22" s="176" t="s">
        <v>250</v>
      </c>
      <c r="F22" s="156"/>
      <c r="G22" s="156"/>
      <c r="H22" s="156"/>
      <c r="I22" s="156"/>
      <c r="J22" s="144"/>
      <c r="K22" s="177"/>
      <c r="L22" s="178"/>
      <c r="M22" s="145">
        <v>6885</v>
      </c>
      <c r="N22" s="179"/>
      <c r="O22" s="145">
        <v>-6885</v>
      </c>
      <c r="P22" s="149"/>
      <c r="Q22" s="182" t="s">
        <v>30</v>
      </c>
      <c r="R22" s="183"/>
      <c r="U22" s="143">
        <v>0</v>
      </c>
      <c r="V22" s="143">
        <v>6885116157</v>
      </c>
      <c r="W22" s="143">
        <v>-6885116157</v>
      </c>
      <c r="X22" s="143" t="s">
        <v>30</v>
      </c>
    </row>
    <row r="23" spans="1:24" ht="15.95" customHeight="1" x14ac:dyDescent="0.15">
      <c r="A23" s="108" t="s">
        <v>251</v>
      </c>
      <c r="B23" s="118"/>
      <c r="C23" s="32"/>
      <c r="D23" s="176"/>
      <c r="E23" s="176" t="s">
        <v>252</v>
      </c>
      <c r="F23" s="176"/>
      <c r="G23" s="156"/>
      <c r="H23" s="156"/>
      <c r="I23" s="156"/>
      <c r="J23" s="144"/>
      <c r="K23" s="177"/>
      <c r="L23" s="178"/>
      <c r="M23" s="145">
        <v>-4965</v>
      </c>
      <c r="N23" s="179"/>
      <c r="O23" s="145">
        <v>4965</v>
      </c>
      <c r="P23" s="149"/>
      <c r="Q23" s="182" t="s">
        <v>30</v>
      </c>
      <c r="R23" s="183"/>
      <c r="U23" s="143">
        <v>0</v>
      </c>
      <c r="V23" s="143">
        <v>-4964570565</v>
      </c>
      <c r="W23" s="143">
        <v>4964570565</v>
      </c>
      <c r="X23" s="143" t="s">
        <v>30</v>
      </c>
    </row>
    <row r="24" spans="1:24" ht="15.95" customHeight="1" x14ac:dyDescent="0.15">
      <c r="A24" s="108" t="s">
        <v>253</v>
      </c>
      <c r="B24" s="118"/>
      <c r="C24" s="32"/>
      <c r="D24" s="176"/>
      <c r="E24" s="176" t="s">
        <v>254</v>
      </c>
      <c r="F24" s="176"/>
      <c r="G24" s="156"/>
      <c r="H24" s="156"/>
      <c r="I24" s="156"/>
      <c r="J24" s="144"/>
      <c r="K24" s="177"/>
      <c r="L24" s="178"/>
      <c r="M24" s="145">
        <v>1339</v>
      </c>
      <c r="N24" s="179"/>
      <c r="O24" s="145">
        <v>-1339</v>
      </c>
      <c r="P24" s="149"/>
      <c r="Q24" s="182" t="s">
        <v>30</v>
      </c>
      <c r="R24" s="183"/>
      <c r="U24" s="143">
        <v>0</v>
      </c>
      <c r="V24" s="143">
        <v>1338928964</v>
      </c>
      <c r="W24" s="143">
        <v>-1338928964</v>
      </c>
      <c r="X24" s="143" t="s">
        <v>30</v>
      </c>
    </row>
    <row r="25" spans="1:24" ht="15.95" customHeight="1" x14ac:dyDescent="0.15">
      <c r="A25" s="108" t="s">
        <v>255</v>
      </c>
      <c r="B25" s="118"/>
      <c r="C25" s="32"/>
      <c r="D25" s="176"/>
      <c r="E25" s="176" t="s">
        <v>256</v>
      </c>
      <c r="F25" s="176"/>
      <c r="G25" s="156"/>
      <c r="H25" s="27"/>
      <c r="I25" s="156"/>
      <c r="J25" s="144"/>
      <c r="K25" s="177"/>
      <c r="L25" s="178"/>
      <c r="M25" s="145">
        <v>-769</v>
      </c>
      <c r="N25" s="179"/>
      <c r="O25" s="145">
        <v>769</v>
      </c>
      <c r="P25" s="149"/>
      <c r="Q25" s="182" t="s">
        <v>30</v>
      </c>
      <c r="R25" s="183"/>
      <c r="U25" s="143">
        <v>0</v>
      </c>
      <c r="V25" s="143">
        <v>-768932544</v>
      </c>
      <c r="W25" s="143">
        <v>768932544</v>
      </c>
      <c r="X25" s="143" t="s">
        <v>30</v>
      </c>
    </row>
    <row r="26" spans="1:24" ht="15.95" customHeight="1" x14ac:dyDescent="0.15">
      <c r="A26" s="108" t="s">
        <v>257</v>
      </c>
      <c r="B26" s="118"/>
      <c r="C26" s="32"/>
      <c r="D26" s="176" t="s">
        <v>258</v>
      </c>
      <c r="E26" s="156"/>
      <c r="F26" s="156"/>
      <c r="G26" s="156"/>
      <c r="H26" s="156"/>
      <c r="I26" s="156"/>
      <c r="J26" s="144"/>
      <c r="K26" s="145" t="s">
        <v>30</v>
      </c>
      <c r="L26" s="146"/>
      <c r="M26" s="145" t="s">
        <v>244</v>
      </c>
      <c r="N26" s="179"/>
      <c r="O26" s="153"/>
      <c r="P26" s="184"/>
      <c r="Q26" s="185" t="s">
        <v>30</v>
      </c>
      <c r="R26" s="184"/>
      <c r="U26" s="143" t="str">
        <f>IF(COUNTIF(V26:X26,"-")=COUNTA(V26:X26),"-",SUM(V26:X26))</f>
        <v>-</v>
      </c>
      <c r="V26" s="143" t="s">
        <v>244</v>
      </c>
      <c r="W26" s="143" t="s">
        <v>30</v>
      </c>
      <c r="X26" s="143" t="s">
        <v>30</v>
      </c>
    </row>
    <row r="27" spans="1:24" ht="15.95" customHeight="1" x14ac:dyDescent="0.15">
      <c r="A27" s="108" t="s">
        <v>259</v>
      </c>
      <c r="B27" s="118"/>
      <c r="C27" s="32"/>
      <c r="D27" s="176" t="s">
        <v>260</v>
      </c>
      <c r="E27" s="176"/>
      <c r="F27" s="156"/>
      <c r="G27" s="156"/>
      <c r="H27" s="156"/>
      <c r="I27" s="156"/>
      <c r="J27" s="144"/>
      <c r="K27" s="145">
        <v>283</v>
      </c>
      <c r="L27" s="146"/>
      <c r="M27" s="145">
        <v>283</v>
      </c>
      <c r="N27" s="179"/>
      <c r="O27" s="153"/>
      <c r="P27" s="184"/>
      <c r="Q27" s="185" t="s">
        <v>30</v>
      </c>
      <c r="R27" s="184"/>
      <c r="U27" s="143">
        <f>IF(COUNTIF(V27:X27,"-")=COUNTA(V27:X27),"-",SUM(V27:X27))</f>
        <v>283204868</v>
      </c>
      <c r="V27" s="143">
        <v>283204868</v>
      </c>
      <c r="W27" s="143" t="s">
        <v>30</v>
      </c>
      <c r="X27" s="143" t="s">
        <v>30</v>
      </c>
    </row>
    <row r="28" spans="1:24" ht="15.95" customHeight="1" x14ac:dyDescent="0.15">
      <c r="A28" s="108" t="s">
        <v>261</v>
      </c>
      <c r="B28" s="118"/>
      <c r="C28" s="157"/>
      <c r="D28" s="158" t="s">
        <v>43</v>
      </c>
      <c r="E28" s="158"/>
      <c r="F28" s="158"/>
      <c r="G28" s="186"/>
      <c r="H28" s="186"/>
      <c r="I28" s="186"/>
      <c r="J28" s="159"/>
      <c r="K28" s="160" t="s">
        <v>30</v>
      </c>
      <c r="L28" s="161"/>
      <c r="M28" s="160" t="s">
        <v>244</v>
      </c>
      <c r="N28" s="187"/>
      <c r="O28" s="160" t="s">
        <v>244</v>
      </c>
      <c r="P28" s="164"/>
      <c r="Q28" s="188" t="s">
        <v>30</v>
      </c>
      <c r="R28" s="189"/>
      <c r="S28" s="190"/>
      <c r="U28" s="143" t="str">
        <f>IF(COUNTIF(V28:X28,"-")=COUNTA(V28:X28),"-",SUM(V28:X28))</f>
        <v>-</v>
      </c>
      <c r="V28" s="143" t="s">
        <v>244</v>
      </c>
      <c r="W28" s="143" t="s">
        <v>244</v>
      </c>
      <c r="X28" s="143" t="s">
        <v>30</v>
      </c>
    </row>
    <row r="29" spans="1:24" ht="15.95" customHeight="1" thickBot="1" x14ac:dyDescent="0.2">
      <c r="A29" s="108" t="s">
        <v>262</v>
      </c>
      <c r="B29" s="118"/>
      <c r="C29" s="191"/>
      <c r="D29" s="192" t="s">
        <v>263</v>
      </c>
      <c r="E29" s="192"/>
      <c r="F29" s="193"/>
      <c r="G29" s="193"/>
      <c r="H29" s="194"/>
      <c r="I29" s="193"/>
      <c r="J29" s="195"/>
      <c r="K29" s="196">
        <v>491</v>
      </c>
      <c r="L29" s="197"/>
      <c r="M29" s="196">
        <v>2774</v>
      </c>
      <c r="N29" s="198"/>
      <c r="O29" s="196">
        <v>-2282</v>
      </c>
      <c r="P29" s="199" t="s">
        <v>19</v>
      </c>
      <c r="Q29" s="200" t="s">
        <v>30</v>
      </c>
      <c r="R29" s="201"/>
      <c r="S29" s="190"/>
      <c r="U29" s="143">
        <f>IF(COUNTIF(V29:X29,"-")=COUNTA(V29:X29),"-",SUM(V29:X29))</f>
        <v>491448379</v>
      </c>
      <c r="V29" s="143">
        <f>IF(AND(V21="-",COUNTIF(V26:V27,"-")=COUNTA(V26:V27),V28="-"),"-",SUM(V21,V26:V27,V28))</f>
        <v>2773746880</v>
      </c>
      <c r="W29" s="143">
        <f>IF(AND(W20="-",W21="-",COUNTIF(W26:W27,"-")=COUNTA(W26:W27),W28="-"),"-",SUM(W20,W21,W26:W27,W28))</f>
        <v>-2282298501</v>
      </c>
      <c r="X29" s="143" t="s">
        <v>30</v>
      </c>
    </row>
    <row r="30" spans="1:24" ht="15.95" customHeight="1" thickBot="1" x14ac:dyDescent="0.2">
      <c r="A30" s="108" t="s">
        <v>264</v>
      </c>
      <c r="B30" s="118"/>
      <c r="C30" s="202" t="s">
        <v>265</v>
      </c>
      <c r="D30" s="203"/>
      <c r="E30" s="203"/>
      <c r="F30" s="203"/>
      <c r="G30" s="204"/>
      <c r="H30" s="204"/>
      <c r="I30" s="204"/>
      <c r="J30" s="205"/>
      <c r="K30" s="206">
        <v>47704</v>
      </c>
      <c r="L30" s="207"/>
      <c r="M30" s="206">
        <v>72965</v>
      </c>
      <c r="N30" s="208"/>
      <c r="O30" s="206">
        <v>-25261</v>
      </c>
      <c r="P30" s="209"/>
      <c r="Q30" s="210" t="s">
        <v>30</v>
      </c>
      <c r="R30" s="211"/>
      <c r="S30" s="190"/>
      <c r="U30" s="143">
        <f>IF(COUNTIF(V30:X30,"-")=COUNTA(V30:X30),"-",SUM(V30:X30))</f>
        <v>47703737718</v>
      </c>
      <c r="V30" s="143">
        <v>72964806013</v>
      </c>
      <c r="W30" s="143">
        <v>-25261068295</v>
      </c>
      <c r="X30" s="143" t="s">
        <v>30</v>
      </c>
    </row>
    <row r="31" spans="1:24" ht="6.75" customHeight="1" x14ac:dyDescent="0.15">
      <c r="B31" s="118"/>
      <c r="C31" s="212"/>
      <c r="D31" s="213"/>
      <c r="E31" s="213"/>
      <c r="F31" s="213"/>
      <c r="G31" s="213"/>
      <c r="H31" s="213"/>
      <c r="I31" s="213"/>
      <c r="J31" s="213"/>
      <c r="K31" s="118"/>
      <c r="L31" s="118"/>
      <c r="M31" s="118"/>
      <c r="N31" s="118"/>
      <c r="O31" s="118"/>
      <c r="P31" s="118"/>
      <c r="Q31" s="118"/>
      <c r="R31" s="26"/>
      <c r="S31" s="190"/>
    </row>
    <row r="32" spans="1:24" ht="15.6" customHeight="1" x14ac:dyDescent="0.15">
      <c r="B32" s="118"/>
      <c r="C32" s="214"/>
      <c r="D32" s="215" t="s">
        <v>157</v>
      </c>
      <c r="F32" s="216"/>
      <c r="G32" s="217"/>
      <c r="H32" s="216"/>
      <c r="I32" s="216"/>
      <c r="J32" s="214"/>
      <c r="K32" s="118"/>
      <c r="L32" s="118"/>
      <c r="M32" s="118"/>
      <c r="N32" s="118"/>
      <c r="O32" s="118"/>
      <c r="P32" s="118"/>
      <c r="Q32" s="118"/>
      <c r="R32" s="26"/>
      <c r="S32" s="190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Q21:R21"/>
    <mergeCell ref="K22:L22"/>
    <mergeCell ref="Q22:R22"/>
    <mergeCell ref="K23:L23"/>
    <mergeCell ref="Q23:R23"/>
    <mergeCell ref="K24:L24"/>
    <mergeCell ref="Q24:R24"/>
    <mergeCell ref="M16:N16"/>
    <mergeCell ref="M17:N17"/>
    <mergeCell ref="M18:N18"/>
    <mergeCell ref="M19:N19"/>
    <mergeCell ref="M20:N20"/>
    <mergeCell ref="K21:L21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2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opLeftCell="B1" zoomScale="85" zoomScaleNormal="85" workbookViewId="0"/>
  </sheetViews>
  <sheetFormatPr defaultRowHeight="13.5" x14ac:dyDescent="0.15"/>
  <cols>
    <col min="1" max="1" width="0" style="3" hidden="1" customWidth="1"/>
    <col min="2" max="2" width="0.75" style="5" customWidth="1"/>
    <col min="3" max="11" width="2.125" style="5" customWidth="1"/>
    <col min="12" max="12" width="13.25" style="5" customWidth="1"/>
    <col min="13" max="13" width="21.625" style="5" bestFit="1" customWidth="1"/>
    <col min="14" max="14" width="3" style="5" customWidth="1"/>
    <col min="15" max="15" width="0.75" style="72" customWidth="1"/>
    <col min="16" max="16" width="9" style="8"/>
    <col min="17" max="17" width="0" style="8" hidden="1" customWidth="1"/>
    <col min="18" max="16384" width="9" style="8"/>
  </cols>
  <sheetData>
    <row r="1" spans="1:17" x14ac:dyDescent="0.15">
      <c r="C1" s="5" t="s">
        <v>0</v>
      </c>
    </row>
    <row r="2" spans="1:17" x14ac:dyDescent="0.15">
      <c r="C2" s="5" t="s">
        <v>1</v>
      </c>
    </row>
    <row r="3" spans="1:17" x14ac:dyDescent="0.15">
      <c r="C3" s="5" t="s">
        <v>2</v>
      </c>
    </row>
    <row r="4" spans="1:17" x14ac:dyDescent="0.15">
      <c r="C4" s="5" t="s">
        <v>3</v>
      </c>
    </row>
    <row r="5" spans="1:17" x14ac:dyDescent="0.15">
      <c r="C5" s="5" t="s">
        <v>4</v>
      </c>
    </row>
    <row r="6" spans="1:17" x14ac:dyDescent="0.15">
      <c r="C6" s="5" t="s">
        <v>5</v>
      </c>
    </row>
    <row r="7" spans="1:17" x14ac:dyDescent="0.15">
      <c r="C7" s="5" t="s">
        <v>6</v>
      </c>
    </row>
    <row r="8" spans="1:17" s="72" customFormat="1" x14ac:dyDescent="0.15">
      <c r="A8" s="3"/>
      <c r="B8" s="218"/>
      <c r="C8" s="218"/>
      <c r="D8" s="71"/>
      <c r="E8" s="71"/>
      <c r="F8" s="71"/>
      <c r="G8" s="71"/>
      <c r="H8" s="71"/>
      <c r="I8" s="5"/>
      <c r="J8" s="5"/>
      <c r="K8" s="5"/>
      <c r="L8" s="5"/>
      <c r="M8" s="5"/>
      <c r="N8" s="5"/>
    </row>
    <row r="9" spans="1:17" s="72" customFormat="1" ht="24" x14ac:dyDescent="0.15">
      <c r="A9" s="3"/>
      <c r="B9" s="219"/>
      <c r="C9" s="220" t="s">
        <v>266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1:17" s="72" customFormat="1" ht="14.25" x14ac:dyDescent="0.15">
      <c r="A10" s="221"/>
      <c r="B10" s="222"/>
      <c r="C10" s="223" t="s">
        <v>267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17" s="72" customFormat="1" ht="14.25" x14ac:dyDescent="0.15">
      <c r="A11" s="221"/>
      <c r="B11" s="222"/>
      <c r="C11" s="223" t="s">
        <v>268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</row>
    <row r="12" spans="1:17" s="72" customFormat="1" ht="14.25" thickBot="1" x14ac:dyDescent="0.2">
      <c r="A12" s="221"/>
      <c r="B12" s="222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 t="s">
        <v>9</v>
      </c>
    </row>
    <row r="13" spans="1:17" s="72" customFormat="1" x14ac:dyDescent="0.15">
      <c r="A13" s="221"/>
      <c r="B13" s="222"/>
      <c r="C13" s="226" t="s">
        <v>12</v>
      </c>
      <c r="D13" s="227"/>
      <c r="E13" s="227"/>
      <c r="F13" s="227"/>
      <c r="G13" s="227"/>
      <c r="H13" s="227"/>
      <c r="I13" s="227"/>
      <c r="J13" s="228"/>
      <c r="K13" s="228"/>
      <c r="L13" s="229"/>
      <c r="M13" s="230" t="s">
        <v>13</v>
      </c>
      <c r="N13" s="231"/>
    </row>
    <row r="14" spans="1:17" s="72" customFormat="1" ht="14.25" thickBot="1" x14ac:dyDescent="0.2">
      <c r="A14" s="221" t="s">
        <v>10</v>
      </c>
      <c r="B14" s="222"/>
      <c r="C14" s="232"/>
      <c r="D14" s="233"/>
      <c r="E14" s="233"/>
      <c r="F14" s="233"/>
      <c r="G14" s="233"/>
      <c r="H14" s="233"/>
      <c r="I14" s="233"/>
      <c r="J14" s="233"/>
      <c r="K14" s="233"/>
      <c r="L14" s="234"/>
      <c r="M14" s="235"/>
      <c r="N14" s="236"/>
    </row>
    <row r="15" spans="1:17" s="72" customFormat="1" x14ac:dyDescent="0.15">
      <c r="A15" s="237"/>
      <c r="B15" s="238"/>
      <c r="C15" s="239" t="s">
        <v>269</v>
      </c>
      <c r="D15" s="240"/>
      <c r="E15" s="240"/>
      <c r="F15" s="241"/>
      <c r="G15" s="241"/>
      <c r="H15" s="242"/>
      <c r="I15" s="241"/>
      <c r="J15" s="242"/>
      <c r="K15" s="242"/>
      <c r="L15" s="243"/>
      <c r="M15" s="244"/>
      <c r="N15" s="245"/>
    </row>
    <row r="16" spans="1:17" s="72" customFormat="1" x14ac:dyDescent="0.15">
      <c r="A16" s="3" t="s">
        <v>270</v>
      </c>
      <c r="B16" s="5"/>
      <c r="C16" s="246"/>
      <c r="D16" s="247" t="s">
        <v>271</v>
      </c>
      <c r="E16" s="247"/>
      <c r="F16" s="248"/>
      <c r="G16" s="248"/>
      <c r="H16" s="224"/>
      <c r="I16" s="248"/>
      <c r="J16" s="224"/>
      <c r="K16" s="224"/>
      <c r="L16" s="249"/>
      <c r="M16" s="250">
        <v>17279</v>
      </c>
      <c r="N16" s="251"/>
      <c r="Q16" s="72">
        <f>IF(AND(Q17="-",Q22="-"),"-",SUM(Q17,Q22))</f>
        <v>17278539334</v>
      </c>
    </row>
    <row r="17" spans="1:17" s="72" customFormat="1" x14ac:dyDescent="0.15">
      <c r="A17" s="3" t="s">
        <v>272</v>
      </c>
      <c r="B17" s="5"/>
      <c r="C17" s="246"/>
      <c r="D17" s="247"/>
      <c r="E17" s="247" t="s">
        <v>273</v>
      </c>
      <c r="F17" s="248"/>
      <c r="G17" s="248"/>
      <c r="H17" s="248"/>
      <c r="I17" s="248"/>
      <c r="J17" s="224"/>
      <c r="K17" s="224"/>
      <c r="L17" s="249"/>
      <c r="M17" s="250">
        <v>9052</v>
      </c>
      <c r="N17" s="251" t="s">
        <v>19</v>
      </c>
      <c r="Q17" s="72">
        <f>IF(COUNTIF(Q18:Q21,"-")=COUNTA(Q18:Q21),"-",SUM(Q18:Q21))</f>
        <v>9052477115</v>
      </c>
    </row>
    <row r="18" spans="1:17" s="72" customFormat="1" x14ac:dyDescent="0.15">
      <c r="A18" s="3" t="s">
        <v>274</v>
      </c>
      <c r="B18" s="5"/>
      <c r="C18" s="246"/>
      <c r="D18" s="247"/>
      <c r="E18" s="247"/>
      <c r="F18" s="248" t="s">
        <v>275</v>
      </c>
      <c r="G18" s="248"/>
      <c r="H18" s="248"/>
      <c r="I18" s="248"/>
      <c r="J18" s="224"/>
      <c r="K18" s="224"/>
      <c r="L18" s="249"/>
      <c r="M18" s="250">
        <v>3375</v>
      </c>
      <c r="N18" s="251"/>
      <c r="Q18" s="72">
        <v>3374655342</v>
      </c>
    </row>
    <row r="19" spans="1:17" s="72" customFormat="1" x14ac:dyDescent="0.15">
      <c r="A19" s="3" t="s">
        <v>276</v>
      </c>
      <c r="B19" s="5"/>
      <c r="C19" s="246"/>
      <c r="D19" s="247"/>
      <c r="E19" s="247"/>
      <c r="F19" s="248" t="s">
        <v>277</v>
      </c>
      <c r="G19" s="248"/>
      <c r="H19" s="248"/>
      <c r="I19" s="248"/>
      <c r="J19" s="224"/>
      <c r="K19" s="224"/>
      <c r="L19" s="249"/>
      <c r="M19" s="250">
        <v>5410</v>
      </c>
      <c r="N19" s="251"/>
      <c r="Q19" s="72">
        <v>5409576970</v>
      </c>
    </row>
    <row r="20" spans="1:17" s="72" customFormat="1" x14ac:dyDescent="0.15">
      <c r="A20" s="3" t="s">
        <v>278</v>
      </c>
      <c r="B20" s="5"/>
      <c r="C20" s="252"/>
      <c r="D20" s="224"/>
      <c r="E20" s="224"/>
      <c r="F20" s="224" t="s">
        <v>279</v>
      </c>
      <c r="G20" s="224"/>
      <c r="H20" s="224"/>
      <c r="I20" s="224"/>
      <c r="J20" s="224"/>
      <c r="K20" s="224"/>
      <c r="L20" s="249"/>
      <c r="M20" s="250" t="s">
        <v>280</v>
      </c>
      <c r="N20" s="251"/>
      <c r="Q20" s="72" t="s">
        <v>30</v>
      </c>
    </row>
    <row r="21" spans="1:17" s="72" customFormat="1" x14ac:dyDescent="0.15">
      <c r="A21" s="3" t="s">
        <v>281</v>
      </c>
      <c r="B21" s="5"/>
      <c r="C21" s="253"/>
      <c r="D21" s="254"/>
      <c r="E21" s="224"/>
      <c r="F21" s="254" t="s">
        <v>282</v>
      </c>
      <c r="G21" s="254"/>
      <c r="H21" s="254"/>
      <c r="I21" s="254"/>
      <c r="J21" s="224"/>
      <c r="K21" s="224"/>
      <c r="L21" s="249"/>
      <c r="M21" s="250">
        <v>268</v>
      </c>
      <c r="N21" s="251"/>
      <c r="Q21" s="72">
        <v>268244803</v>
      </c>
    </row>
    <row r="22" spans="1:17" s="72" customFormat="1" x14ac:dyDescent="0.15">
      <c r="A22" s="3" t="s">
        <v>283</v>
      </c>
      <c r="B22" s="5"/>
      <c r="C22" s="252"/>
      <c r="D22" s="254"/>
      <c r="E22" s="224" t="s">
        <v>284</v>
      </c>
      <c r="F22" s="254"/>
      <c r="G22" s="254"/>
      <c r="H22" s="254"/>
      <c r="I22" s="254"/>
      <c r="J22" s="224"/>
      <c r="K22" s="224"/>
      <c r="L22" s="249"/>
      <c r="M22" s="250">
        <v>8226</v>
      </c>
      <c r="N22" s="251"/>
      <c r="Q22" s="72">
        <f>IF(COUNTIF(Q23:Q26,"-")=COUNTA(Q23:Q26),"-",SUM(Q23:Q26))</f>
        <v>8226062219</v>
      </c>
    </row>
    <row r="23" spans="1:17" s="72" customFormat="1" x14ac:dyDescent="0.15">
      <c r="A23" s="3" t="s">
        <v>285</v>
      </c>
      <c r="B23" s="5"/>
      <c r="C23" s="252"/>
      <c r="D23" s="254"/>
      <c r="E23" s="254"/>
      <c r="F23" s="224" t="s">
        <v>286</v>
      </c>
      <c r="G23" s="254"/>
      <c r="H23" s="254"/>
      <c r="I23" s="254"/>
      <c r="J23" s="224"/>
      <c r="K23" s="224"/>
      <c r="L23" s="249"/>
      <c r="M23" s="250">
        <v>4360</v>
      </c>
      <c r="N23" s="251"/>
      <c r="Q23" s="72">
        <v>4360301894</v>
      </c>
    </row>
    <row r="24" spans="1:17" s="72" customFormat="1" x14ac:dyDescent="0.15">
      <c r="A24" s="3" t="s">
        <v>287</v>
      </c>
      <c r="B24" s="5"/>
      <c r="C24" s="252"/>
      <c r="D24" s="254"/>
      <c r="E24" s="254"/>
      <c r="F24" s="224" t="s">
        <v>288</v>
      </c>
      <c r="G24" s="254"/>
      <c r="H24" s="254"/>
      <c r="I24" s="254"/>
      <c r="J24" s="224"/>
      <c r="K24" s="224"/>
      <c r="L24" s="249"/>
      <c r="M24" s="250">
        <v>2454</v>
      </c>
      <c r="N24" s="251"/>
      <c r="Q24" s="72">
        <v>2453678203</v>
      </c>
    </row>
    <row r="25" spans="1:17" s="72" customFormat="1" x14ac:dyDescent="0.15">
      <c r="A25" s="3" t="s">
        <v>289</v>
      </c>
      <c r="B25" s="5"/>
      <c r="C25" s="252"/>
      <c r="D25" s="224"/>
      <c r="E25" s="254"/>
      <c r="F25" s="224" t="s">
        <v>290</v>
      </c>
      <c r="G25" s="254"/>
      <c r="H25" s="254"/>
      <c r="I25" s="254"/>
      <c r="J25" s="224"/>
      <c r="K25" s="224"/>
      <c r="L25" s="249"/>
      <c r="M25" s="250">
        <v>1398</v>
      </c>
      <c r="N25" s="251"/>
      <c r="Q25" s="72">
        <v>1398259907</v>
      </c>
    </row>
    <row r="26" spans="1:17" s="72" customFormat="1" x14ac:dyDescent="0.15">
      <c r="A26" s="3" t="s">
        <v>291</v>
      </c>
      <c r="B26" s="5"/>
      <c r="C26" s="252"/>
      <c r="D26" s="224"/>
      <c r="E26" s="255"/>
      <c r="F26" s="254" t="s">
        <v>282</v>
      </c>
      <c r="G26" s="224"/>
      <c r="H26" s="254"/>
      <c r="I26" s="254"/>
      <c r="J26" s="224"/>
      <c r="K26" s="224"/>
      <c r="L26" s="249"/>
      <c r="M26" s="250">
        <v>14</v>
      </c>
      <c r="N26" s="251"/>
      <c r="Q26" s="72">
        <v>13822215</v>
      </c>
    </row>
    <row r="27" spans="1:17" s="72" customFormat="1" x14ac:dyDescent="0.15">
      <c r="A27" s="3" t="s">
        <v>292</v>
      </c>
      <c r="B27" s="5"/>
      <c r="C27" s="252"/>
      <c r="D27" s="224" t="s">
        <v>293</v>
      </c>
      <c r="E27" s="255"/>
      <c r="F27" s="254"/>
      <c r="G27" s="254"/>
      <c r="H27" s="254"/>
      <c r="I27" s="254"/>
      <c r="J27" s="224"/>
      <c r="K27" s="224"/>
      <c r="L27" s="249"/>
      <c r="M27" s="250">
        <v>18821</v>
      </c>
      <c r="N27" s="251" t="s">
        <v>19</v>
      </c>
      <c r="Q27" s="72">
        <f>IF(COUNTIF(Q28:Q31,"-")=COUNTA(Q28:Q31),"-",SUM(Q28:Q31))</f>
        <v>18821295007</v>
      </c>
    </row>
    <row r="28" spans="1:17" s="72" customFormat="1" x14ac:dyDescent="0.15">
      <c r="A28" s="3" t="s">
        <v>294</v>
      </c>
      <c r="B28" s="5"/>
      <c r="C28" s="252"/>
      <c r="D28" s="224"/>
      <c r="E28" s="255" t="s">
        <v>295</v>
      </c>
      <c r="F28" s="254"/>
      <c r="G28" s="254"/>
      <c r="H28" s="254"/>
      <c r="I28" s="254"/>
      <c r="J28" s="224"/>
      <c r="K28" s="224"/>
      <c r="L28" s="249"/>
      <c r="M28" s="250">
        <v>13319</v>
      </c>
      <c r="N28" s="251"/>
      <c r="Q28" s="72">
        <v>13318996275</v>
      </c>
    </row>
    <row r="29" spans="1:17" s="72" customFormat="1" x14ac:dyDescent="0.15">
      <c r="A29" s="3" t="s">
        <v>296</v>
      </c>
      <c r="B29" s="5"/>
      <c r="C29" s="252"/>
      <c r="D29" s="224"/>
      <c r="E29" s="255" t="s">
        <v>297</v>
      </c>
      <c r="F29" s="254"/>
      <c r="G29" s="254"/>
      <c r="H29" s="254"/>
      <c r="I29" s="254"/>
      <c r="J29" s="224"/>
      <c r="K29" s="224"/>
      <c r="L29" s="249"/>
      <c r="M29" s="250">
        <v>4758</v>
      </c>
      <c r="N29" s="251"/>
      <c r="Q29" s="72">
        <v>4758089780</v>
      </c>
    </row>
    <row r="30" spans="1:17" s="72" customFormat="1" x14ac:dyDescent="0.15">
      <c r="A30" s="3" t="s">
        <v>298</v>
      </c>
      <c r="B30" s="5"/>
      <c r="C30" s="252"/>
      <c r="D30" s="224"/>
      <c r="E30" s="255" t="s">
        <v>299</v>
      </c>
      <c r="F30" s="254"/>
      <c r="G30" s="254"/>
      <c r="H30" s="254"/>
      <c r="I30" s="254"/>
      <c r="J30" s="224"/>
      <c r="K30" s="224"/>
      <c r="L30" s="249"/>
      <c r="M30" s="250">
        <v>177</v>
      </c>
      <c r="N30" s="251"/>
      <c r="Q30" s="72">
        <v>176507578</v>
      </c>
    </row>
    <row r="31" spans="1:17" s="72" customFormat="1" x14ac:dyDescent="0.15">
      <c r="A31" s="3" t="s">
        <v>300</v>
      </c>
      <c r="B31" s="5"/>
      <c r="C31" s="252"/>
      <c r="D31" s="224"/>
      <c r="E31" s="255" t="s">
        <v>301</v>
      </c>
      <c r="F31" s="254"/>
      <c r="G31" s="254"/>
      <c r="H31" s="254"/>
      <c r="I31" s="255"/>
      <c r="J31" s="224"/>
      <c r="K31" s="224"/>
      <c r="L31" s="249"/>
      <c r="M31" s="250">
        <v>568</v>
      </c>
      <c r="N31" s="251"/>
      <c r="Q31" s="72">
        <v>567701374</v>
      </c>
    </row>
    <row r="32" spans="1:17" s="72" customFormat="1" x14ac:dyDescent="0.15">
      <c r="A32" s="3" t="s">
        <v>302</v>
      </c>
      <c r="B32" s="5"/>
      <c r="C32" s="252"/>
      <c r="D32" s="224" t="s">
        <v>303</v>
      </c>
      <c r="E32" s="255"/>
      <c r="F32" s="254"/>
      <c r="G32" s="254"/>
      <c r="H32" s="254"/>
      <c r="I32" s="255"/>
      <c r="J32" s="224"/>
      <c r="K32" s="224"/>
      <c r="L32" s="249"/>
      <c r="M32" s="250" t="s">
        <v>30</v>
      </c>
      <c r="N32" s="251"/>
      <c r="Q32" s="72" t="str">
        <f>IF(COUNTIF(Q33:Q34,"-")=COUNTA(Q33:Q34),"-",SUM(Q33:Q34))</f>
        <v>-</v>
      </c>
    </row>
    <row r="33" spans="1:17" s="72" customFormat="1" x14ac:dyDescent="0.15">
      <c r="A33" s="3" t="s">
        <v>304</v>
      </c>
      <c r="B33" s="5"/>
      <c r="C33" s="252"/>
      <c r="D33" s="224"/>
      <c r="E33" s="255" t="s">
        <v>305</v>
      </c>
      <c r="F33" s="254"/>
      <c r="G33" s="254"/>
      <c r="H33" s="254"/>
      <c r="I33" s="254"/>
      <c r="J33" s="224"/>
      <c r="K33" s="224"/>
      <c r="L33" s="249"/>
      <c r="M33" s="250" t="s">
        <v>187</v>
      </c>
      <c r="N33" s="251"/>
      <c r="Q33" s="72" t="s">
        <v>30</v>
      </c>
    </row>
    <row r="34" spans="1:17" s="72" customFormat="1" x14ac:dyDescent="0.15">
      <c r="A34" s="3" t="s">
        <v>306</v>
      </c>
      <c r="B34" s="5"/>
      <c r="C34" s="252"/>
      <c r="D34" s="224"/>
      <c r="E34" s="255" t="s">
        <v>282</v>
      </c>
      <c r="F34" s="254"/>
      <c r="G34" s="254"/>
      <c r="H34" s="254"/>
      <c r="I34" s="254"/>
      <c r="J34" s="224"/>
      <c r="K34" s="224"/>
      <c r="L34" s="249"/>
      <c r="M34" s="250" t="s">
        <v>187</v>
      </c>
      <c r="N34" s="251"/>
      <c r="Q34" s="72" t="s">
        <v>30</v>
      </c>
    </row>
    <row r="35" spans="1:17" s="72" customFormat="1" x14ac:dyDescent="0.15">
      <c r="A35" s="3" t="s">
        <v>307</v>
      </c>
      <c r="B35" s="5"/>
      <c r="C35" s="252"/>
      <c r="D35" s="224" t="s">
        <v>308</v>
      </c>
      <c r="E35" s="255"/>
      <c r="F35" s="254"/>
      <c r="G35" s="254"/>
      <c r="H35" s="254"/>
      <c r="I35" s="254"/>
      <c r="J35" s="224"/>
      <c r="K35" s="224"/>
      <c r="L35" s="249"/>
      <c r="M35" s="250" t="s">
        <v>187</v>
      </c>
      <c r="N35" s="251"/>
      <c r="Q35" s="72" t="s">
        <v>30</v>
      </c>
    </row>
    <row r="36" spans="1:17" s="72" customFormat="1" x14ac:dyDescent="0.15">
      <c r="A36" s="3" t="s">
        <v>309</v>
      </c>
      <c r="B36" s="5"/>
      <c r="C36" s="256" t="s">
        <v>310</v>
      </c>
      <c r="D36" s="257"/>
      <c r="E36" s="258"/>
      <c r="F36" s="259"/>
      <c r="G36" s="259"/>
      <c r="H36" s="259"/>
      <c r="I36" s="259"/>
      <c r="J36" s="257"/>
      <c r="K36" s="257"/>
      <c r="L36" s="260"/>
      <c r="M36" s="261">
        <v>1543</v>
      </c>
      <c r="N36" s="262" t="s">
        <v>19</v>
      </c>
      <c r="Q36" s="72">
        <f>IF(COUNTIF(Q16:Q35,"-")=COUNTA(Q16:Q35),"-",SUM(Q27,Q35)-SUM(Q16,Q32))</f>
        <v>1542755673</v>
      </c>
    </row>
    <row r="37" spans="1:17" s="72" customFormat="1" x14ac:dyDescent="0.15">
      <c r="A37" s="3"/>
      <c r="B37" s="5"/>
      <c r="C37" s="252" t="s">
        <v>311</v>
      </c>
      <c r="D37" s="224"/>
      <c r="E37" s="255"/>
      <c r="F37" s="254"/>
      <c r="G37" s="254"/>
      <c r="H37" s="254"/>
      <c r="I37" s="255"/>
      <c r="J37" s="224"/>
      <c r="K37" s="224"/>
      <c r="L37" s="249"/>
      <c r="M37" s="263"/>
      <c r="N37" s="251"/>
    </row>
    <row r="38" spans="1:17" s="72" customFormat="1" x14ac:dyDescent="0.15">
      <c r="A38" s="3" t="s">
        <v>312</v>
      </c>
      <c r="B38" s="5"/>
      <c r="C38" s="252"/>
      <c r="D38" s="224" t="s">
        <v>313</v>
      </c>
      <c r="E38" s="255"/>
      <c r="F38" s="254"/>
      <c r="G38" s="254"/>
      <c r="H38" s="254"/>
      <c r="I38" s="254"/>
      <c r="J38" s="224"/>
      <c r="K38" s="224"/>
      <c r="L38" s="249"/>
      <c r="M38" s="250">
        <v>5165</v>
      </c>
      <c r="N38" s="251"/>
      <c r="Q38" s="72">
        <f>IF(COUNTIF(Q39:Q43,"-")=COUNTA(Q39:Q43),"-",SUM(Q39:Q43))</f>
        <v>5165082926</v>
      </c>
    </row>
    <row r="39" spans="1:17" s="72" customFormat="1" x14ac:dyDescent="0.15">
      <c r="A39" s="3" t="s">
        <v>314</v>
      </c>
      <c r="B39" s="5"/>
      <c r="C39" s="252"/>
      <c r="D39" s="224"/>
      <c r="E39" s="255" t="s">
        <v>315</v>
      </c>
      <c r="F39" s="254"/>
      <c r="G39" s="254"/>
      <c r="H39" s="254"/>
      <c r="I39" s="254"/>
      <c r="J39" s="224"/>
      <c r="K39" s="224"/>
      <c r="L39" s="249"/>
      <c r="M39" s="250">
        <v>3668</v>
      </c>
      <c r="N39" s="251"/>
      <c r="Q39" s="72">
        <v>3668404640</v>
      </c>
    </row>
    <row r="40" spans="1:17" s="72" customFormat="1" x14ac:dyDescent="0.15">
      <c r="A40" s="3" t="s">
        <v>316</v>
      </c>
      <c r="B40" s="5"/>
      <c r="C40" s="252"/>
      <c r="D40" s="224"/>
      <c r="E40" s="255" t="s">
        <v>317</v>
      </c>
      <c r="F40" s="254"/>
      <c r="G40" s="254"/>
      <c r="H40" s="254"/>
      <c r="I40" s="254"/>
      <c r="J40" s="224"/>
      <c r="K40" s="224"/>
      <c r="L40" s="249"/>
      <c r="M40" s="250">
        <v>1223</v>
      </c>
      <c r="N40" s="251"/>
      <c r="Q40" s="72">
        <v>1222678286</v>
      </c>
    </row>
    <row r="41" spans="1:17" s="72" customFormat="1" x14ac:dyDescent="0.15">
      <c r="A41" s="3" t="s">
        <v>318</v>
      </c>
      <c r="B41" s="5"/>
      <c r="C41" s="252"/>
      <c r="D41" s="224"/>
      <c r="E41" s="255" t="s">
        <v>319</v>
      </c>
      <c r="F41" s="254"/>
      <c r="G41" s="254"/>
      <c r="H41" s="254"/>
      <c r="I41" s="254"/>
      <c r="J41" s="224"/>
      <c r="K41" s="224"/>
      <c r="L41" s="249"/>
      <c r="M41" s="250">
        <v>0</v>
      </c>
      <c r="N41" s="251"/>
      <c r="Q41" s="72">
        <v>0</v>
      </c>
    </row>
    <row r="42" spans="1:17" s="72" customFormat="1" x14ac:dyDescent="0.15">
      <c r="A42" s="3" t="s">
        <v>320</v>
      </c>
      <c r="B42" s="5"/>
      <c r="C42" s="252"/>
      <c r="D42" s="224"/>
      <c r="E42" s="255" t="s">
        <v>321</v>
      </c>
      <c r="F42" s="254"/>
      <c r="G42" s="254"/>
      <c r="H42" s="254"/>
      <c r="I42" s="254"/>
      <c r="J42" s="224"/>
      <c r="K42" s="224"/>
      <c r="L42" s="249"/>
      <c r="M42" s="250">
        <v>274</v>
      </c>
      <c r="N42" s="251"/>
      <c r="Q42" s="72">
        <v>274000000</v>
      </c>
    </row>
    <row r="43" spans="1:17" s="72" customFormat="1" x14ac:dyDescent="0.15">
      <c r="A43" s="3" t="s">
        <v>322</v>
      </c>
      <c r="B43" s="5"/>
      <c r="C43" s="252"/>
      <c r="D43" s="224"/>
      <c r="E43" s="255" t="s">
        <v>282</v>
      </c>
      <c r="F43" s="254"/>
      <c r="G43" s="254"/>
      <c r="H43" s="254"/>
      <c r="I43" s="254"/>
      <c r="J43" s="224"/>
      <c r="K43" s="224"/>
      <c r="L43" s="249"/>
      <c r="M43" s="250" t="s">
        <v>323</v>
      </c>
      <c r="N43" s="251"/>
      <c r="Q43" s="72" t="s">
        <v>30</v>
      </c>
    </row>
    <row r="44" spans="1:17" s="72" customFormat="1" x14ac:dyDescent="0.15">
      <c r="A44" s="3" t="s">
        <v>324</v>
      </c>
      <c r="B44" s="5"/>
      <c r="C44" s="252"/>
      <c r="D44" s="224" t="s">
        <v>325</v>
      </c>
      <c r="E44" s="255"/>
      <c r="F44" s="254"/>
      <c r="G44" s="254"/>
      <c r="H44" s="254"/>
      <c r="I44" s="255"/>
      <c r="J44" s="224"/>
      <c r="K44" s="224"/>
      <c r="L44" s="249"/>
      <c r="M44" s="250">
        <v>1757</v>
      </c>
      <c r="N44" s="251" t="s">
        <v>19</v>
      </c>
      <c r="Q44" s="72">
        <f>IF(COUNTIF(Q45:Q49,"-")=COUNTA(Q45:Q49),"-",SUM(Q45:Q49))</f>
        <v>1757358489</v>
      </c>
    </row>
    <row r="45" spans="1:17" s="72" customFormat="1" x14ac:dyDescent="0.15">
      <c r="A45" s="3" t="s">
        <v>326</v>
      </c>
      <c r="B45" s="5"/>
      <c r="C45" s="252"/>
      <c r="D45" s="224"/>
      <c r="E45" s="255" t="s">
        <v>297</v>
      </c>
      <c r="F45" s="254"/>
      <c r="G45" s="254"/>
      <c r="H45" s="254"/>
      <c r="I45" s="255"/>
      <c r="J45" s="224"/>
      <c r="K45" s="224"/>
      <c r="L45" s="249"/>
      <c r="M45" s="250">
        <v>841</v>
      </c>
      <c r="N45" s="251"/>
      <c r="Q45" s="72">
        <v>840691440</v>
      </c>
    </row>
    <row r="46" spans="1:17" s="72" customFormat="1" x14ac:dyDescent="0.15">
      <c r="A46" s="3" t="s">
        <v>327</v>
      </c>
      <c r="B46" s="5"/>
      <c r="C46" s="252"/>
      <c r="D46" s="224"/>
      <c r="E46" s="255" t="s">
        <v>328</v>
      </c>
      <c r="F46" s="254"/>
      <c r="G46" s="254"/>
      <c r="H46" s="254"/>
      <c r="I46" s="255"/>
      <c r="J46" s="224"/>
      <c r="K46" s="224"/>
      <c r="L46" s="249"/>
      <c r="M46" s="250">
        <v>624</v>
      </c>
      <c r="N46" s="251"/>
      <c r="Q46" s="72">
        <v>623751000</v>
      </c>
    </row>
    <row r="47" spans="1:17" s="72" customFormat="1" x14ac:dyDescent="0.15">
      <c r="A47" s="3" t="s">
        <v>329</v>
      </c>
      <c r="B47" s="5"/>
      <c r="C47" s="252"/>
      <c r="D47" s="224"/>
      <c r="E47" s="255" t="s">
        <v>330</v>
      </c>
      <c r="F47" s="254"/>
      <c r="G47" s="224"/>
      <c r="H47" s="254"/>
      <c r="I47" s="254"/>
      <c r="J47" s="224"/>
      <c r="K47" s="224"/>
      <c r="L47" s="249"/>
      <c r="M47" s="250">
        <v>275</v>
      </c>
      <c r="N47" s="251"/>
      <c r="Q47" s="72">
        <v>274966522</v>
      </c>
    </row>
    <row r="48" spans="1:17" s="72" customFormat="1" x14ac:dyDescent="0.15">
      <c r="A48" s="3" t="s">
        <v>331</v>
      </c>
      <c r="B48" s="5"/>
      <c r="C48" s="252"/>
      <c r="D48" s="224"/>
      <c r="E48" s="255" t="s">
        <v>332</v>
      </c>
      <c r="F48" s="254"/>
      <c r="G48" s="224"/>
      <c r="H48" s="254"/>
      <c r="I48" s="254"/>
      <c r="J48" s="224"/>
      <c r="K48" s="224"/>
      <c r="L48" s="249"/>
      <c r="M48" s="250">
        <v>8</v>
      </c>
      <c r="N48" s="251"/>
      <c r="Q48" s="72">
        <v>7949527</v>
      </c>
    </row>
    <row r="49" spans="1:17" s="72" customFormat="1" x14ac:dyDescent="0.15">
      <c r="A49" s="3" t="s">
        <v>333</v>
      </c>
      <c r="B49" s="5"/>
      <c r="C49" s="252"/>
      <c r="D49" s="224"/>
      <c r="E49" s="255" t="s">
        <v>301</v>
      </c>
      <c r="F49" s="254"/>
      <c r="G49" s="254"/>
      <c r="H49" s="254"/>
      <c r="I49" s="254"/>
      <c r="J49" s="224"/>
      <c r="K49" s="224"/>
      <c r="L49" s="249"/>
      <c r="M49" s="250">
        <v>10</v>
      </c>
      <c r="N49" s="251"/>
      <c r="Q49" s="72">
        <v>10000000</v>
      </c>
    </row>
    <row r="50" spans="1:17" s="72" customFormat="1" x14ac:dyDescent="0.15">
      <c r="A50" s="3" t="s">
        <v>334</v>
      </c>
      <c r="B50" s="5"/>
      <c r="C50" s="256" t="s">
        <v>335</v>
      </c>
      <c r="D50" s="257"/>
      <c r="E50" s="258"/>
      <c r="F50" s="259"/>
      <c r="G50" s="259"/>
      <c r="H50" s="259"/>
      <c r="I50" s="259"/>
      <c r="J50" s="257"/>
      <c r="K50" s="257"/>
      <c r="L50" s="260"/>
      <c r="M50" s="261">
        <v>-3408</v>
      </c>
      <c r="N50" s="262"/>
      <c r="Q50" s="72">
        <f>IF(AND(Q38="-",Q44="-"),"-",SUM(Q44)-SUM(Q38))</f>
        <v>-3407724437</v>
      </c>
    </row>
    <row r="51" spans="1:17" s="72" customFormat="1" x14ac:dyDescent="0.15">
      <c r="A51" s="3"/>
      <c r="B51" s="5"/>
      <c r="C51" s="252" t="s">
        <v>336</v>
      </c>
      <c r="D51" s="224"/>
      <c r="E51" s="255"/>
      <c r="F51" s="254"/>
      <c r="G51" s="254"/>
      <c r="H51" s="254"/>
      <c r="I51" s="254"/>
      <c r="J51" s="224"/>
      <c r="K51" s="224"/>
      <c r="L51" s="249"/>
      <c r="M51" s="263"/>
      <c r="N51" s="251"/>
    </row>
    <row r="52" spans="1:17" s="72" customFormat="1" x14ac:dyDescent="0.15">
      <c r="A52" s="3" t="s">
        <v>337</v>
      </c>
      <c r="B52" s="5"/>
      <c r="C52" s="252"/>
      <c r="D52" s="224" t="s">
        <v>338</v>
      </c>
      <c r="E52" s="255"/>
      <c r="F52" s="254"/>
      <c r="G52" s="254"/>
      <c r="H52" s="254"/>
      <c r="I52" s="254"/>
      <c r="J52" s="224"/>
      <c r="K52" s="224"/>
      <c r="L52" s="249"/>
      <c r="M52" s="250">
        <v>1669</v>
      </c>
      <c r="N52" s="251"/>
      <c r="Q52" s="72">
        <f>IF(COUNTIF(Q53:Q54,"-")=COUNTA(Q53:Q54),"-",SUM(Q53:Q54))</f>
        <v>1669192394</v>
      </c>
    </row>
    <row r="53" spans="1:17" s="72" customFormat="1" x14ac:dyDescent="0.15">
      <c r="A53" s="3" t="s">
        <v>339</v>
      </c>
      <c r="B53" s="5"/>
      <c r="C53" s="252"/>
      <c r="D53" s="224"/>
      <c r="E53" s="255" t="s">
        <v>340</v>
      </c>
      <c r="F53" s="254"/>
      <c r="G53" s="254"/>
      <c r="H53" s="254"/>
      <c r="I53" s="254"/>
      <c r="J53" s="224"/>
      <c r="K53" s="224"/>
      <c r="L53" s="249"/>
      <c r="M53" s="250">
        <v>1669</v>
      </c>
      <c r="N53" s="251"/>
      <c r="Q53" s="72">
        <v>1669192394</v>
      </c>
    </row>
    <row r="54" spans="1:17" s="72" customFormat="1" x14ac:dyDescent="0.15">
      <c r="A54" s="3" t="s">
        <v>341</v>
      </c>
      <c r="B54" s="5"/>
      <c r="C54" s="252"/>
      <c r="D54" s="224"/>
      <c r="E54" s="255" t="s">
        <v>282</v>
      </c>
      <c r="F54" s="254"/>
      <c r="G54" s="254"/>
      <c r="H54" s="254"/>
      <c r="I54" s="254"/>
      <c r="J54" s="224"/>
      <c r="K54" s="224"/>
      <c r="L54" s="249"/>
      <c r="M54" s="250" t="s">
        <v>244</v>
      </c>
      <c r="N54" s="251"/>
      <c r="Q54" s="72" t="s">
        <v>30</v>
      </c>
    </row>
    <row r="55" spans="1:17" s="72" customFormat="1" x14ac:dyDescent="0.15">
      <c r="A55" s="3" t="s">
        <v>342</v>
      </c>
      <c r="B55" s="5"/>
      <c r="C55" s="252"/>
      <c r="D55" s="224" t="s">
        <v>343</v>
      </c>
      <c r="E55" s="255"/>
      <c r="F55" s="254"/>
      <c r="G55" s="254"/>
      <c r="H55" s="254"/>
      <c r="I55" s="254"/>
      <c r="J55" s="224"/>
      <c r="K55" s="224"/>
      <c r="L55" s="249"/>
      <c r="M55" s="250">
        <v>3190</v>
      </c>
      <c r="N55" s="251"/>
      <c r="Q55" s="72">
        <f>IF(COUNTIF(Q56:Q57,"-")=COUNTA(Q56:Q57),"-",SUM(Q56:Q57))</f>
        <v>3189500000</v>
      </c>
    </row>
    <row r="56" spans="1:17" s="72" customFormat="1" x14ac:dyDescent="0.15">
      <c r="A56" s="3" t="s">
        <v>344</v>
      </c>
      <c r="B56" s="5"/>
      <c r="C56" s="252"/>
      <c r="D56" s="224"/>
      <c r="E56" s="255" t="s">
        <v>345</v>
      </c>
      <c r="F56" s="254"/>
      <c r="G56" s="254"/>
      <c r="H56" s="254"/>
      <c r="I56" s="248"/>
      <c r="J56" s="224"/>
      <c r="K56" s="224"/>
      <c r="L56" s="249"/>
      <c r="M56" s="250">
        <v>3190</v>
      </c>
      <c r="N56" s="251"/>
      <c r="Q56" s="72">
        <v>3189500000</v>
      </c>
    </row>
    <row r="57" spans="1:17" s="72" customFormat="1" x14ac:dyDescent="0.15">
      <c r="A57" s="3" t="s">
        <v>346</v>
      </c>
      <c r="B57" s="5"/>
      <c r="C57" s="252"/>
      <c r="D57" s="224"/>
      <c r="E57" s="255" t="s">
        <v>301</v>
      </c>
      <c r="F57" s="254"/>
      <c r="G57" s="254"/>
      <c r="H57" s="254"/>
      <c r="I57" s="264"/>
      <c r="J57" s="224"/>
      <c r="K57" s="224"/>
      <c r="L57" s="249"/>
      <c r="M57" s="250" t="s">
        <v>244</v>
      </c>
      <c r="N57" s="251"/>
      <c r="Q57" s="72" t="s">
        <v>30</v>
      </c>
    </row>
    <row r="58" spans="1:17" s="72" customFormat="1" x14ac:dyDescent="0.15">
      <c r="A58" s="3" t="s">
        <v>347</v>
      </c>
      <c r="B58" s="5"/>
      <c r="C58" s="256" t="s">
        <v>348</v>
      </c>
      <c r="D58" s="257"/>
      <c r="E58" s="258"/>
      <c r="F58" s="259"/>
      <c r="G58" s="259"/>
      <c r="H58" s="259"/>
      <c r="I58" s="265"/>
      <c r="J58" s="257"/>
      <c r="K58" s="257"/>
      <c r="L58" s="260"/>
      <c r="M58" s="261">
        <v>1520</v>
      </c>
      <c r="N58" s="262" t="s">
        <v>19</v>
      </c>
      <c r="Q58" s="72">
        <f>IF(AND(Q52="-",Q55="-"),"-",SUM(Q55)-SUM(Q52))</f>
        <v>1520307606</v>
      </c>
    </row>
    <row r="59" spans="1:17" s="72" customFormat="1" x14ac:dyDescent="0.15">
      <c r="A59" s="3" t="s">
        <v>349</v>
      </c>
      <c r="B59" s="5"/>
      <c r="C59" s="266" t="s">
        <v>350</v>
      </c>
      <c r="D59" s="267"/>
      <c r="E59" s="267"/>
      <c r="F59" s="267"/>
      <c r="G59" s="267"/>
      <c r="H59" s="267"/>
      <c r="I59" s="267"/>
      <c r="J59" s="267"/>
      <c r="K59" s="267"/>
      <c r="L59" s="268"/>
      <c r="M59" s="261">
        <v>-345</v>
      </c>
      <c r="N59" s="262"/>
      <c r="Q59" s="72">
        <f>IF(AND(Q36="-",Q50="-",Q58="-"),"-",SUM(Q36,Q50,Q58))</f>
        <v>-344661158</v>
      </c>
    </row>
    <row r="60" spans="1:17" s="72" customFormat="1" ht="14.25" thickBot="1" x14ac:dyDescent="0.2">
      <c r="A60" s="3" t="s">
        <v>351</v>
      </c>
      <c r="B60" s="5"/>
      <c r="C60" s="269" t="s">
        <v>352</v>
      </c>
      <c r="D60" s="270"/>
      <c r="E60" s="270"/>
      <c r="F60" s="270"/>
      <c r="G60" s="270"/>
      <c r="H60" s="270"/>
      <c r="I60" s="270"/>
      <c r="J60" s="270"/>
      <c r="K60" s="270"/>
      <c r="L60" s="271"/>
      <c r="M60" s="261">
        <v>1227</v>
      </c>
      <c r="N60" s="262"/>
      <c r="Q60" s="72">
        <v>1227172643</v>
      </c>
    </row>
    <row r="61" spans="1:17" s="72" customFormat="1" ht="14.25" hidden="1" thickBot="1" x14ac:dyDescent="0.2">
      <c r="A61" s="3">
        <v>4435000</v>
      </c>
      <c r="B61" s="5"/>
      <c r="C61" s="272" t="s">
        <v>353</v>
      </c>
      <c r="D61" s="273"/>
      <c r="E61" s="273"/>
      <c r="F61" s="273"/>
      <c r="G61" s="273"/>
      <c r="H61" s="273"/>
      <c r="I61" s="273"/>
      <c r="J61" s="273"/>
      <c r="K61" s="273"/>
      <c r="L61" s="274"/>
      <c r="M61" s="275" t="s">
        <v>244</v>
      </c>
      <c r="N61" s="262"/>
      <c r="Q61" s="72" t="s">
        <v>244</v>
      </c>
    </row>
    <row r="62" spans="1:17" s="72" customFormat="1" ht="14.25" thickBot="1" x14ac:dyDescent="0.2">
      <c r="A62" s="3" t="s">
        <v>354</v>
      </c>
      <c r="B62" s="5"/>
      <c r="C62" s="276" t="s">
        <v>355</v>
      </c>
      <c r="D62" s="277"/>
      <c r="E62" s="277"/>
      <c r="F62" s="277"/>
      <c r="G62" s="277"/>
      <c r="H62" s="277"/>
      <c r="I62" s="277"/>
      <c r="J62" s="277"/>
      <c r="K62" s="277"/>
      <c r="L62" s="278"/>
      <c r="M62" s="279">
        <v>883</v>
      </c>
      <c r="N62" s="280" t="s">
        <v>19</v>
      </c>
      <c r="Q62" s="72">
        <f>IF(COUNTIF(Q59:Q61,"-")=COUNTA(Q59:Q61),"-",SUM(Q59:Q61))</f>
        <v>882511485</v>
      </c>
    </row>
    <row r="63" spans="1:17" s="72" customFormat="1" ht="14.25" thickBot="1" x14ac:dyDescent="0.2">
      <c r="A63" s="3"/>
      <c r="B63" s="5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2"/>
      <c r="N63" s="283"/>
    </row>
    <row r="64" spans="1:17" s="72" customFormat="1" x14ac:dyDescent="0.15">
      <c r="A64" s="3" t="s">
        <v>356</v>
      </c>
      <c r="B64" s="5"/>
      <c r="C64" s="284" t="s">
        <v>357</v>
      </c>
      <c r="D64" s="285"/>
      <c r="E64" s="285"/>
      <c r="F64" s="285"/>
      <c r="G64" s="285"/>
      <c r="H64" s="285"/>
      <c r="I64" s="285"/>
      <c r="J64" s="285"/>
      <c r="K64" s="285"/>
      <c r="L64" s="285"/>
      <c r="M64" s="286">
        <v>228</v>
      </c>
      <c r="N64" s="287"/>
      <c r="Q64" s="72">
        <v>227730945</v>
      </c>
    </row>
    <row r="65" spans="1:17" s="72" customFormat="1" x14ac:dyDescent="0.15">
      <c r="A65" s="3" t="s">
        <v>358</v>
      </c>
      <c r="B65" s="5"/>
      <c r="C65" s="288" t="s">
        <v>359</v>
      </c>
      <c r="D65" s="289"/>
      <c r="E65" s="289"/>
      <c r="F65" s="289"/>
      <c r="G65" s="289"/>
      <c r="H65" s="289"/>
      <c r="I65" s="289"/>
      <c r="J65" s="289"/>
      <c r="K65" s="289"/>
      <c r="L65" s="289"/>
      <c r="M65" s="261">
        <v>19</v>
      </c>
      <c r="N65" s="262"/>
      <c r="Q65" s="72">
        <v>18949895</v>
      </c>
    </row>
    <row r="66" spans="1:17" s="72" customFormat="1" ht="14.25" thickBot="1" x14ac:dyDescent="0.2">
      <c r="A66" s="3" t="s">
        <v>360</v>
      </c>
      <c r="B66" s="5"/>
      <c r="C66" s="290" t="s">
        <v>361</v>
      </c>
      <c r="D66" s="291"/>
      <c r="E66" s="291"/>
      <c r="F66" s="291"/>
      <c r="G66" s="291"/>
      <c r="H66" s="291"/>
      <c r="I66" s="291"/>
      <c r="J66" s="291"/>
      <c r="K66" s="291"/>
      <c r="L66" s="291"/>
      <c r="M66" s="292">
        <v>247</v>
      </c>
      <c r="N66" s="293"/>
      <c r="Q66" s="72">
        <f>IF(COUNTIF(Q64:Q65,"-")=COUNTA(Q64:Q65),"-",SUM(Q64:Q65))</f>
        <v>246680840</v>
      </c>
    </row>
    <row r="67" spans="1:17" s="72" customFormat="1" ht="14.25" thickBot="1" x14ac:dyDescent="0.2">
      <c r="A67" s="3" t="s">
        <v>362</v>
      </c>
      <c r="B67" s="5"/>
      <c r="C67" s="294" t="s">
        <v>363</v>
      </c>
      <c r="D67" s="295"/>
      <c r="E67" s="296"/>
      <c r="F67" s="297"/>
      <c r="G67" s="297"/>
      <c r="H67" s="297"/>
      <c r="I67" s="297"/>
      <c r="J67" s="295"/>
      <c r="K67" s="295"/>
      <c r="L67" s="295"/>
      <c r="M67" s="279">
        <v>1129</v>
      </c>
      <c r="N67" s="280" t="s">
        <v>19</v>
      </c>
      <c r="Q67" s="72">
        <f>IF(AND(Q62="-",Q66="-"),"-",SUM(Q62,Q66))</f>
        <v>1129192325</v>
      </c>
    </row>
    <row r="68" spans="1:17" s="72" customFormat="1" ht="6.75" customHeight="1" x14ac:dyDescent="0.15">
      <c r="A68" s="3"/>
      <c r="B68" s="5"/>
      <c r="C68" s="222"/>
      <c r="D68" s="222"/>
      <c r="E68" s="298"/>
      <c r="F68" s="299"/>
      <c r="G68" s="299"/>
      <c r="H68" s="299"/>
      <c r="I68" s="300"/>
      <c r="J68" s="301"/>
      <c r="K68" s="301"/>
      <c r="L68" s="301"/>
      <c r="M68" s="5"/>
      <c r="N68" s="5"/>
    </row>
    <row r="69" spans="1:17" s="72" customFormat="1" x14ac:dyDescent="0.15">
      <c r="A69" s="3"/>
      <c r="B69" s="5"/>
      <c r="C69" s="222"/>
      <c r="D69" s="302" t="s">
        <v>157</v>
      </c>
      <c r="E69" s="298"/>
      <c r="F69" s="299"/>
      <c r="G69" s="299"/>
      <c r="H69" s="299"/>
      <c r="I69" s="303"/>
      <c r="J69" s="301"/>
      <c r="K69" s="301"/>
      <c r="L69" s="301"/>
      <c r="M69" s="5"/>
      <c r="N69" s="5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2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0"/>
  <sheetViews>
    <sheetView showGridLines="0" topLeftCell="C1" zoomScale="85" zoomScaleNormal="85" zoomScaleSheetLayoutView="85" workbookViewId="0">
      <selection activeCell="AH16" sqref="AH16"/>
    </sheetView>
  </sheetViews>
  <sheetFormatPr defaultRowHeight="12.75" x14ac:dyDescent="0.15"/>
  <cols>
    <col min="1" max="2" width="0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29" width="9" style="2"/>
    <col min="30" max="31" width="0" style="2" hidden="1" customWidth="1"/>
    <col min="32" max="16384" width="9" style="2"/>
  </cols>
  <sheetData>
    <row r="1" spans="1:31" x14ac:dyDescent="0.15">
      <c r="D1" s="2" t="s">
        <v>0</v>
      </c>
    </row>
    <row r="2" spans="1:31" x14ac:dyDescent="0.15">
      <c r="D2" s="2" t="s">
        <v>1</v>
      </c>
    </row>
    <row r="3" spans="1:31" x14ac:dyDescent="0.15">
      <c r="D3" s="2" t="s">
        <v>2</v>
      </c>
    </row>
    <row r="4" spans="1:31" x14ac:dyDescent="0.15">
      <c r="D4" s="2" t="s">
        <v>364</v>
      </c>
    </row>
    <row r="5" spans="1:31" x14ac:dyDescent="0.15">
      <c r="D5" s="2" t="s">
        <v>365</v>
      </c>
    </row>
    <row r="6" spans="1:31" x14ac:dyDescent="0.15">
      <c r="D6" s="2" t="s">
        <v>5</v>
      </c>
    </row>
    <row r="7" spans="1:31" x14ac:dyDescent="0.15">
      <c r="D7" s="2" t="s">
        <v>6</v>
      </c>
    </row>
    <row r="8" spans="1:31" s="8" customFormat="1" ht="13.5" x14ac:dyDescent="0.15">
      <c r="A8" s="3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31" ht="23.25" customHeight="1" x14ac:dyDescent="0.25">
      <c r="C9" s="9"/>
      <c r="D9" s="10" t="s">
        <v>366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31" ht="21" customHeight="1" x14ac:dyDescent="0.15">
      <c r="D10" s="11" t="s">
        <v>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31" s="13" customFormat="1" ht="16.5" customHeight="1" thickBot="1" x14ac:dyDescent="0.2">
      <c r="A11" s="12"/>
      <c r="B11" s="12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 t="s">
        <v>9</v>
      </c>
      <c r="AB11" s="15"/>
    </row>
    <row r="12" spans="1:31" s="18" customFormat="1" ht="14.25" customHeight="1" thickBot="1" x14ac:dyDescent="0.2">
      <c r="A12" s="17" t="s">
        <v>10</v>
      </c>
      <c r="B12" s="17" t="s">
        <v>11</v>
      </c>
      <c r="D12" s="19" t="s">
        <v>12</v>
      </c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2" t="s">
        <v>13</v>
      </c>
      <c r="Q12" s="23"/>
      <c r="R12" s="20" t="s">
        <v>12</v>
      </c>
      <c r="S12" s="20"/>
      <c r="T12" s="20"/>
      <c r="U12" s="20"/>
      <c r="V12" s="20"/>
      <c r="W12" s="20"/>
      <c r="X12" s="20"/>
      <c r="Y12" s="20"/>
      <c r="Z12" s="22" t="s">
        <v>13</v>
      </c>
      <c r="AA12" s="23"/>
    </row>
    <row r="13" spans="1:31" ht="14.65" customHeight="1" x14ac:dyDescent="0.15">
      <c r="D13" s="24" t="s">
        <v>14</v>
      </c>
      <c r="E13" s="25"/>
      <c r="F13" s="26"/>
      <c r="G13" s="27"/>
      <c r="H13" s="27"/>
      <c r="I13" s="27"/>
      <c r="J13" s="27"/>
      <c r="K13" s="25"/>
      <c r="L13" s="25"/>
      <c r="M13" s="25"/>
      <c r="N13" s="25"/>
      <c r="O13" s="25"/>
      <c r="P13" s="29"/>
      <c r="Q13" s="30"/>
      <c r="R13" s="26" t="s">
        <v>15</v>
      </c>
      <c r="S13" s="26"/>
      <c r="T13" s="26"/>
      <c r="U13" s="26"/>
      <c r="V13" s="26"/>
      <c r="W13" s="26"/>
      <c r="X13" s="26"/>
      <c r="Y13" s="25"/>
      <c r="Z13" s="29"/>
      <c r="AA13" s="304"/>
      <c r="AB13" s="305"/>
    </row>
    <row r="14" spans="1:31" ht="14.65" customHeight="1" x14ac:dyDescent="0.15">
      <c r="A14" s="1" t="s">
        <v>16</v>
      </c>
      <c r="B14" s="1" t="s">
        <v>17</v>
      </c>
      <c r="D14" s="32"/>
      <c r="E14" s="26" t="s">
        <v>18</v>
      </c>
      <c r="F14" s="26"/>
      <c r="G14" s="26"/>
      <c r="H14" s="26"/>
      <c r="I14" s="26"/>
      <c r="J14" s="26"/>
      <c r="K14" s="25"/>
      <c r="L14" s="25"/>
      <c r="M14" s="25"/>
      <c r="N14" s="25"/>
      <c r="O14" s="25"/>
      <c r="P14" s="33">
        <v>103460</v>
      </c>
      <c r="Q14" s="34" t="s">
        <v>19</v>
      </c>
      <c r="R14" s="26"/>
      <c r="S14" s="26" t="s">
        <v>20</v>
      </c>
      <c r="T14" s="26"/>
      <c r="U14" s="26"/>
      <c r="V14" s="26"/>
      <c r="W14" s="26"/>
      <c r="X14" s="26"/>
      <c r="Y14" s="25"/>
      <c r="Z14" s="33">
        <v>46672</v>
      </c>
      <c r="AA14" s="306" t="s">
        <v>19</v>
      </c>
      <c r="AB14" s="305"/>
      <c r="AD14" s="2">
        <f>IF(AND(AD15="-",AD43="-",AD46="-"),"-",SUM(AD15,AD43,AD46))</f>
        <v>103459569833</v>
      </c>
      <c r="AE14" s="2">
        <f>IF(COUNTIF(AE15:AE19,"-")=COUNTA(AE15:AE19),"-",SUM(AE15:AE19))</f>
        <v>46671650904</v>
      </c>
    </row>
    <row r="15" spans="1:31" ht="14.65" customHeight="1" x14ac:dyDescent="0.15">
      <c r="A15" s="1" t="s">
        <v>21</v>
      </c>
      <c r="B15" s="1" t="s">
        <v>22</v>
      </c>
      <c r="D15" s="32"/>
      <c r="E15" s="26"/>
      <c r="F15" s="26" t="s">
        <v>23</v>
      </c>
      <c r="G15" s="26"/>
      <c r="H15" s="26"/>
      <c r="I15" s="26"/>
      <c r="J15" s="26"/>
      <c r="K15" s="25"/>
      <c r="L15" s="25"/>
      <c r="M15" s="25"/>
      <c r="N15" s="25"/>
      <c r="O15" s="25"/>
      <c r="P15" s="33">
        <v>99235</v>
      </c>
      <c r="Q15" s="34"/>
      <c r="R15" s="26"/>
      <c r="S15" s="26"/>
      <c r="T15" s="26" t="s">
        <v>367</v>
      </c>
      <c r="U15" s="26"/>
      <c r="V15" s="26"/>
      <c r="W15" s="26"/>
      <c r="X15" s="26"/>
      <c r="Y15" s="25"/>
      <c r="Z15" s="33">
        <v>31343</v>
      </c>
      <c r="AA15" s="306"/>
      <c r="AB15" s="305"/>
      <c r="AD15" s="2">
        <f>IF(AND(AD16="-",AD32="-",COUNTIF(AD41:AD42,"-")=COUNTA(AD41:AD42)),"-",SUM(AD16,AD32,AD41:AD42))</f>
        <v>99234518958</v>
      </c>
      <c r="AE15" s="2">
        <v>31343419038</v>
      </c>
    </row>
    <row r="16" spans="1:31" ht="14.65" customHeight="1" x14ac:dyDescent="0.15">
      <c r="A16" s="1" t="s">
        <v>25</v>
      </c>
      <c r="B16" s="1" t="s">
        <v>26</v>
      </c>
      <c r="D16" s="32"/>
      <c r="E16" s="26"/>
      <c r="F16" s="26"/>
      <c r="G16" s="26" t="s">
        <v>27</v>
      </c>
      <c r="H16" s="26"/>
      <c r="I16" s="26"/>
      <c r="J16" s="26"/>
      <c r="K16" s="25"/>
      <c r="L16" s="25"/>
      <c r="M16" s="25"/>
      <c r="N16" s="25"/>
      <c r="O16" s="25"/>
      <c r="P16" s="33">
        <v>41643</v>
      </c>
      <c r="Q16" s="34" t="s">
        <v>19</v>
      </c>
      <c r="R16" s="26"/>
      <c r="S16" s="26"/>
      <c r="T16" s="26" t="s">
        <v>28</v>
      </c>
      <c r="U16" s="26"/>
      <c r="V16" s="26"/>
      <c r="W16" s="26"/>
      <c r="X16" s="26"/>
      <c r="Y16" s="25"/>
      <c r="Z16" s="33" t="s">
        <v>368</v>
      </c>
      <c r="AA16" s="306"/>
      <c r="AB16" s="305"/>
      <c r="AD16" s="2">
        <f>IF(COUNTIF(AD17:AD31,"-")=COUNTA(AD17:AD31),"-",SUM(AD17:AD31))</f>
        <v>41643480946</v>
      </c>
      <c r="AE16" s="2" t="s">
        <v>30</v>
      </c>
    </row>
    <row r="17" spans="1:31" ht="14.65" customHeight="1" x14ac:dyDescent="0.15">
      <c r="A17" s="1" t="s">
        <v>31</v>
      </c>
      <c r="B17" s="1" t="s">
        <v>32</v>
      </c>
      <c r="D17" s="32"/>
      <c r="E17" s="26"/>
      <c r="F17" s="26"/>
      <c r="G17" s="26"/>
      <c r="H17" s="26" t="s">
        <v>33</v>
      </c>
      <c r="I17" s="26"/>
      <c r="J17" s="26"/>
      <c r="K17" s="25"/>
      <c r="L17" s="25"/>
      <c r="M17" s="25"/>
      <c r="N17" s="25"/>
      <c r="O17" s="25"/>
      <c r="P17" s="33">
        <v>16213</v>
      </c>
      <c r="Q17" s="34"/>
      <c r="R17" s="26"/>
      <c r="S17" s="26"/>
      <c r="T17" s="26" t="s">
        <v>34</v>
      </c>
      <c r="U17" s="26"/>
      <c r="V17" s="26"/>
      <c r="W17" s="26"/>
      <c r="X17" s="26"/>
      <c r="Y17" s="25"/>
      <c r="Z17" s="33">
        <v>2978</v>
      </c>
      <c r="AA17" s="306"/>
      <c r="AB17" s="305"/>
      <c r="AD17" s="2">
        <v>16213006947</v>
      </c>
      <c r="AE17" s="2">
        <v>2978188860</v>
      </c>
    </row>
    <row r="18" spans="1:31" ht="14.65" customHeight="1" x14ac:dyDescent="0.15">
      <c r="A18" s="1" t="s">
        <v>35</v>
      </c>
      <c r="B18" s="1" t="s">
        <v>36</v>
      </c>
      <c r="D18" s="32"/>
      <c r="E18" s="26"/>
      <c r="F18" s="26"/>
      <c r="G18" s="26"/>
      <c r="H18" s="26" t="s">
        <v>37</v>
      </c>
      <c r="I18" s="26"/>
      <c r="J18" s="26"/>
      <c r="K18" s="25"/>
      <c r="L18" s="25"/>
      <c r="M18" s="25"/>
      <c r="N18" s="25"/>
      <c r="O18" s="25"/>
      <c r="P18" s="33">
        <v>1481</v>
      </c>
      <c r="Q18" s="34"/>
      <c r="R18" s="26"/>
      <c r="S18" s="26"/>
      <c r="T18" s="26" t="s">
        <v>38</v>
      </c>
      <c r="U18" s="26"/>
      <c r="V18" s="26"/>
      <c r="W18" s="26"/>
      <c r="X18" s="26"/>
      <c r="Y18" s="25"/>
      <c r="Z18" s="33" t="s">
        <v>68</v>
      </c>
      <c r="AA18" s="306"/>
      <c r="AB18" s="305"/>
      <c r="AD18" s="2">
        <v>1481103483</v>
      </c>
      <c r="AE18" s="2" t="s">
        <v>30</v>
      </c>
    </row>
    <row r="19" spans="1:31" ht="14.65" customHeight="1" x14ac:dyDescent="0.15">
      <c r="A19" s="1" t="s">
        <v>40</v>
      </c>
      <c r="B19" s="1" t="s">
        <v>41</v>
      </c>
      <c r="D19" s="32"/>
      <c r="E19" s="26"/>
      <c r="F19" s="26"/>
      <c r="G19" s="26"/>
      <c r="H19" s="26" t="s">
        <v>42</v>
      </c>
      <c r="I19" s="26"/>
      <c r="J19" s="26"/>
      <c r="K19" s="25"/>
      <c r="L19" s="25"/>
      <c r="M19" s="25"/>
      <c r="N19" s="25"/>
      <c r="O19" s="25"/>
      <c r="P19" s="33">
        <v>43331</v>
      </c>
      <c r="Q19" s="34"/>
      <c r="R19" s="26"/>
      <c r="S19" s="26"/>
      <c r="T19" s="26" t="s">
        <v>43</v>
      </c>
      <c r="U19" s="26"/>
      <c r="V19" s="26"/>
      <c r="W19" s="26"/>
      <c r="X19" s="26"/>
      <c r="Y19" s="25"/>
      <c r="Z19" s="33">
        <v>12350</v>
      </c>
      <c r="AA19" s="306"/>
      <c r="AB19" s="305"/>
      <c r="AD19" s="2">
        <v>43330561497</v>
      </c>
      <c r="AE19" s="2">
        <v>12350043006</v>
      </c>
    </row>
    <row r="20" spans="1:31" ht="14.65" customHeight="1" x14ac:dyDescent="0.15">
      <c r="A20" s="1" t="s">
        <v>45</v>
      </c>
      <c r="B20" s="1" t="s">
        <v>46</v>
      </c>
      <c r="D20" s="32"/>
      <c r="E20" s="26"/>
      <c r="F20" s="26"/>
      <c r="G20" s="26"/>
      <c r="H20" s="26" t="s">
        <v>47</v>
      </c>
      <c r="I20" s="26"/>
      <c r="J20" s="26"/>
      <c r="K20" s="25"/>
      <c r="L20" s="25"/>
      <c r="M20" s="25"/>
      <c r="N20" s="25"/>
      <c r="O20" s="25"/>
      <c r="P20" s="33">
        <v>-20825</v>
      </c>
      <c r="Q20" s="34"/>
      <c r="R20" s="26"/>
      <c r="S20" s="26" t="s">
        <v>48</v>
      </c>
      <c r="T20" s="26"/>
      <c r="U20" s="26"/>
      <c r="V20" s="26"/>
      <c r="W20" s="26"/>
      <c r="X20" s="26"/>
      <c r="Y20" s="25"/>
      <c r="Z20" s="33">
        <v>3539</v>
      </c>
      <c r="AA20" s="306"/>
      <c r="AB20" s="305"/>
      <c r="AD20" s="2">
        <v>-20824691941</v>
      </c>
      <c r="AE20" s="2">
        <f>IF(COUNTIF(AE21:AE28,"-")=COUNTA(AE21:AE28),"-",SUM(AE21:AE28))</f>
        <v>3539016710</v>
      </c>
    </row>
    <row r="21" spans="1:31" ht="14.65" customHeight="1" x14ac:dyDescent="0.15">
      <c r="A21" s="1" t="s">
        <v>49</v>
      </c>
      <c r="B21" s="1" t="s">
        <v>50</v>
      </c>
      <c r="D21" s="32"/>
      <c r="E21" s="26"/>
      <c r="F21" s="26"/>
      <c r="G21" s="26"/>
      <c r="H21" s="26" t="s">
        <v>51</v>
      </c>
      <c r="I21" s="26"/>
      <c r="J21" s="26"/>
      <c r="K21" s="25"/>
      <c r="L21" s="25"/>
      <c r="M21" s="25"/>
      <c r="N21" s="25"/>
      <c r="O21" s="25"/>
      <c r="P21" s="33">
        <v>2312</v>
      </c>
      <c r="Q21" s="34"/>
      <c r="R21" s="26"/>
      <c r="S21" s="26"/>
      <c r="T21" s="26" t="s">
        <v>369</v>
      </c>
      <c r="U21" s="26"/>
      <c r="V21" s="26"/>
      <c r="W21" s="26"/>
      <c r="X21" s="26"/>
      <c r="Y21" s="25"/>
      <c r="Z21" s="33">
        <v>2383</v>
      </c>
      <c r="AA21" s="306"/>
      <c r="AB21" s="305"/>
      <c r="AD21" s="2">
        <v>2311751788</v>
      </c>
      <c r="AE21" s="2">
        <v>2382885131</v>
      </c>
    </row>
    <row r="22" spans="1:31" ht="14.65" customHeight="1" x14ac:dyDescent="0.15">
      <c r="A22" s="1" t="s">
        <v>53</v>
      </c>
      <c r="B22" s="1" t="s">
        <v>54</v>
      </c>
      <c r="D22" s="32"/>
      <c r="E22" s="26"/>
      <c r="F22" s="26"/>
      <c r="G22" s="26"/>
      <c r="H22" s="26" t="s">
        <v>55</v>
      </c>
      <c r="I22" s="26"/>
      <c r="J22" s="26"/>
      <c r="K22" s="25"/>
      <c r="L22" s="25"/>
      <c r="M22" s="25"/>
      <c r="N22" s="25"/>
      <c r="O22" s="25"/>
      <c r="P22" s="33">
        <v>-1393</v>
      </c>
      <c r="Q22" s="34"/>
      <c r="R22" s="26"/>
      <c r="S22" s="26"/>
      <c r="T22" s="26" t="s">
        <v>56</v>
      </c>
      <c r="U22" s="26"/>
      <c r="V22" s="26"/>
      <c r="W22" s="26"/>
      <c r="X22" s="26"/>
      <c r="Y22" s="25"/>
      <c r="Z22" s="33">
        <v>568</v>
      </c>
      <c r="AA22" s="306"/>
      <c r="AB22" s="305"/>
      <c r="AD22" s="2">
        <v>-1393129568</v>
      </c>
      <c r="AE22" s="2">
        <v>568058356</v>
      </c>
    </row>
    <row r="23" spans="1:31" ht="14.65" customHeight="1" x14ac:dyDescent="0.15">
      <c r="A23" s="1" t="s">
        <v>57</v>
      </c>
      <c r="B23" s="1" t="s">
        <v>58</v>
      </c>
      <c r="D23" s="32"/>
      <c r="E23" s="26"/>
      <c r="F23" s="26"/>
      <c r="G23" s="26"/>
      <c r="H23" s="26" t="s">
        <v>59</v>
      </c>
      <c r="I23" s="36"/>
      <c r="J23" s="36"/>
      <c r="K23" s="37"/>
      <c r="L23" s="37"/>
      <c r="M23" s="37"/>
      <c r="N23" s="37"/>
      <c r="O23" s="37"/>
      <c r="P23" s="33" t="s">
        <v>368</v>
      </c>
      <c r="Q23" s="34"/>
      <c r="R23" s="26"/>
      <c r="S23" s="26"/>
      <c r="T23" s="26" t="s">
        <v>60</v>
      </c>
      <c r="U23" s="26"/>
      <c r="V23" s="26"/>
      <c r="W23" s="26"/>
      <c r="X23" s="26"/>
      <c r="Y23" s="25"/>
      <c r="Z23" s="33" t="s">
        <v>68</v>
      </c>
      <c r="AA23" s="306"/>
      <c r="AB23" s="305"/>
      <c r="AD23" s="2" t="s">
        <v>30</v>
      </c>
      <c r="AE23" s="2" t="s">
        <v>30</v>
      </c>
    </row>
    <row r="24" spans="1:31" ht="14.65" customHeight="1" x14ac:dyDescent="0.15">
      <c r="A24" s="1" t="s">
        <v>61</v>
      </c>
      <c r="B24" s="1" t="s">
        <v>62</v>
      </c>
      <c r="D24" s="32"/>
      <c r="E24" s="26"/>
      <c r="F24" s="26"/>
      <c r="G24" s="26"/>
      <c r="H24" s="26" t="s">
        <v>63</v>
      </c>
      <c r="I24" s="36"/>
      <c r="J24" s="36"/>
      <c r="K24" s="37"/>
      <c r="L24" s="37"/>
      <c r="M24" s="37"/>
      <c r="N24" s="37"/>
      <c r="O24" s="37"/>
      <c r="P24" s="33" t="s">
        <v>68</v>
      </c>
      <c r="Q24" s="34"/>
      <c r="R24" s="25"/>
      <c r="S24" s="26"/>
      <c r="T24" s="26" t="s">
        <v>64</v>
      </c>
      <c r="U24" s="26"/>
      <c r="V24" s="26"/>
      <c r="W24" s="26"/>
      <c r="X24" s="26"/>
      <c r="Y24" s="25"/>
      <c r="Z24" s="33">
        <v>16</v>
      </c>
      <c r="AA24" s="306"/>
      <c r="AB24" s="305"/>
      <c r="AD24" s="2" t="s">
        <v>30</v>
      </c>
      <c r="AE24" s="2">
        <v>15675000</v>
      </c>
    </row>
    <row r="25" spans="1:31" ht="14.65" customHeight="1" x14ac:dyDescent="0.15">
      <c r="A25" s="1" t="s">
        <v>65</v>
      </c>
      <c r="B25" s="1" t="s">
        <v>66</v>
      </c>
      <c r="D25" s="32"/>
      <c r="E25" s="26"/>
      <c r="F25" s="26"/>
      <c r="G25" s="26"/>
      <c r="H25" s="26" t="s">
        <v>67</v>
      </c>
      <c r="I25" s="36"/>
      <c r="J25" s="36"/>
      <c r="K25" s="37"/>
      <c r="L25" s="37"/>
      <c r="M25" s="37"/>
      <c r="N25" s="37"/>
      <c r="O25" s="37"/>
      <c r="P25" s="33" t="s">
        <v>368</v>
      </c>
      <c r="Q25" s="34"/>
      <c r="R25" s="25"/>
      <c r="S25" s="26"/>
      <c r="T25" s="26" t="s">
        <v>69</v>
      </c>
      <c r="U25" s="26"/>
      <c r="V25" s="26"/>
      <c r="W25" s="26"/>
      <c r="X25" s="26"/>
      <c r="Y25" s="25"/>
      <c r="Z25" s="33" t="s">
        <v>68</v>
      </c>
      <c r="AA25" s="306"/>
      <c r="AB25" s="305"/>
      <c r="AD25" s="2" t="s">
        <v>30</v>
      </c>
      <c r="AE25" s="2" t="s">
        <v>30</v>
      </c>
    </row>
    <row r="26" spans="1:31" ht="14.65" customHeight="1" x14ac:dyDescent="0.15">
      <c r="A26" s="1" t="s">
        <v>70</v>
      </c>
      <c r="B26" s="1" t="s">
        <v>71</v>
      </c>
      <c r="D26" s="32"/>
      <c r="E26" s="26"/>
      <c r="F26" s="26"/>
      <c r="G26" s="26"/>
      <c r="H26" s="26" t="s">
        <v>72</v>
      </c>
      <c r="I26" s="36"/>
      <c r="J26" s="36"/>
      <c r="K26" s="37"/>
      <c r="L26" s="37"/>
      <c r="M26" s="37"/>
      <c r="N26" s="37"/>
      <c r="O26" s="37"/>
      <c r="P26" s="33" t="s">
        <v>68</v>
      </c>
      <c r="Q26" s="34"/>
      <c r="R26" s="26"/>
      <c r="S26" s="26"/>
      <c r="T26" s="26" t="s">
        <v>73</v>
      </c>
      <c r="U26" s="26"/>
      <c r="V26" s="26"/>
      <c r="W26" s="26"/>
      <c r="X26" s="26"/>
      <c r="Y26" s="25"/>
      <c r="Z26" s="33">
        <v>278</v>
      </c>
      <c r="AA26" s="306"/>
      <c r="AB26" s="305"/>
      <c r="AD26" s="2" t="s">
        <v>30</v>
      </c>
      <c r="AE26" s="2">
        <v>278346661</v>
      </c>
    </row>
    <row r="27" spans="1:31" ht="14.65" customHeight="1" x14ac:dyDescent="0.15">
      <c r="A27" s="1" t="s">
        <v>74</v>
      </c>
      <c r="B27" s="1" t="s">
        <v>75</v>
      </c>
      <c r="D27" s="32"/>
      <c r="E27" s="26"/>
      <c r="F27" s="26"/>
      <c r="G27" s="26"/>
      <c r="H27" s="26" t="s">
        <v>76</v>
      </c>
      <c r="I27" s="36"/>
      <c r="J27" s="36"/>
      <c r="K27" s="37"/>
      <c r="L27" s="37"/>
      <c r="M27" s="37"/>
      <c r="N27" s="37"/>
      <c r="O27" s="37"/>
      <c r="P27" s="33" t="s">
        <v>68</v>
      </c>
      <c r="Q27" s="34"/>
      <c r="R27" s="26"/>
      <c r="S27" s="26"/>
      <c r="T27" s="26" t="s">
        <v>78</v>
      </c>
      <c r="U27" s="26"/>
      <c r="V27" s="26"/>
      <c r="W27" s="26"/>
      <c r="X27" s="26"/>
      <c r="Y27" s="25"/>
      <c r="Z27" s="33">
        <v>294</v>
      </c>
      <c r="AA27" s="306"/>
      <c r="AB27" s="305"/>
      <c r="AD27" s="2" t="s">
        <v>30</v>
      </c>
      <c r="AE27" s="2">
        <v>294051562</v>
      </c>
    </row>
    <row r="28" spans="1:31" ht="14.65" customHeight="1" x14ac:dyDescent="0.15">
      <c r="A28" s="1" t="s">
        <v>79</v>
      </c>
      <c r="B28" s="1" t="s">
        <v>80</v>
      </c>
      <c r="D28" s="32"/>
      <c r="E28" s="26"/>
      <c r="F28" s="26"/>
      <c r="G28" s="26"/>
      <c r="H28" s="26" t="s">
        <v>81</v>
      </c>
      <c r="I28" s="36"/>
      <c r="J28" s="36"/>
      <c r="K28" s="37"/>
      <c r="L28" s="37"/>
      <c r="M28" s="37"/>
      <c r="N28" s="37"/>
      <c r="O28" s="37"/>
      <c r="P28" s="33" t="s">
        <v>68</v>
      </c>
      <c r="Q28" s="34"/>
      <c r="R28" s="26"/>
      <c r="S28" s="26"/>
      <c r="T28" s="26" t="s">
        <v>43</v>
      </c>
      <c r="U28" s="26"/>
      <c r="V28" s="26"/>
      <c r="W28" s="26"/>
      <c r="X28" s="26"/>
      <c r="Y28" s="25"/>
      <c r="Z28" s="33" t="s">
        <v>68</v>
      </c>
      <c r="AA28" s="306"/>
      <c r="AB28" s="305"/>
      <c r="AD28" s="2" t="s">
        <v>30</v>
      </c>
      <c r="AE28" s="2" t="s">
        <v>30</v>
      </c>
    </row>
    <row r="29" spans="1:31" ht="14.65" customHeight="1" x14ac:dyDescent="0.15">
      <c r="A29" s="1" t="s">
        <v>82</v>
      </c>
      <c r="B29" s="1" t="s">
        <v>83</v>
      </c>
      <c r="D29" s="32"/>
      <c r="E29" s="26"/>
      <c r="F29" s="26"/>
      <c r="G29" s="26"/>
      <c r="H29" s="26" t="s">
        <v>43</v>
      </c>
      <c r="I29" s="26"/>
      <c r="J29" s="26"/>
      <c r="K29" s="25"/>
      <c r="L29" s="25"/>
      <c r="M29" s="25"/>
      <c r="N29" s="25"/>
      <c r="O29" s="25"/>
      <c r="P29" s="33" t="s">
        <v>68</v>
      </c>
      <c r="Q29" s="34"/>
      <c r="R29" s="39" t="s">
        <v>84</v>
      </c>
      <c r="S29" s="40"/>
      <c r="T29" s="40"/>
      <c r="U29" s="40"/>
      <c r="V29" s="40"/>
      <c r="W29" s="40"/>
      <c r="X29" s="40"/>
      <c r="Y29" s="40"/>
      <c r="Z29" s="41">
        <v>50211</v>
      </c>
      <c r="AA29" s="307"/>
      <c r="AB29" s="305"/>
      <c r="AD29" s="2" t="s">
        <v>30</v>
      </c>
      <c r="AE29" s="2">
        <f>IF(AND(AE14="-",AE20="-"),"-",SUM(AE14,AE20))</f>
        <v>50210667614</v>
      </c>
    </row>
    <row r="30" spans="1:31" ht="14.65" customHeight="1" x14ac:dyDescent="0.15">
      <c r="A30" s="1" t="s">
        <v>85</v>
      </c>
      <c r="D30" s="32"/>
      <c r="E30" s="26"/>
      <c r="F30" s="26"/>
      <c r="G30" s="26"/>
      <c r="H30" s="26" t="s">
        <v>86</v>
      </c>
      <c r="I30" s="26"/>
      <c r="J30" s="26"/>
      <c r="K30" s="25"/>
      <c r="L30" s="25"/>
      <c r="M30" s="25"/>
      <c r="N30" s="25"/>
      <c r="O30" s="25"/>
      <c r="P30" s="33" t="s">
        <v>68</v>
      </c>
      <c r="Q30" s="34"/>
      <c r="R30" s="26" t="s">
        <v>87</v>
      </c>
      <c r="S30" s="43"/>
      <c r="T30" s="43"/>
      <c r="U30" s="43"/>
      <c r="V30" s="43"/>
      <c r="W30" s="43"/>
      <c r="X30" s="43"/>
      <c r="Y30" s="43"/>
      <c r="Z30" s="44"/>
      <c r="AA30" s="306"/>
      <c r="AB30" s="305"/>
      <c r="AD30" s="2" t="s">
        <v>30</v>
      </c>
    </row>
    <row r="31" spans="1:31" ht="14.65" customHeight="1" x14ac:dyDescent="0.15">
      <c r="A31" s="1" t="s">
        <v>88</v>
      </c>
      <c r="B31" s="1" t="s">
        <v>89</v>
      </c>
      <c r="D31" s="32"/>
      <c r="E31" s="26"/>
      <c r="F31" s="26"/>
      <c r="G31" s="26"/>
      <c r="H31" s="26" t="s">
        <v>90</v>
      </c>
      <c r="I31" s="26"/>
      <c r="J31" s="26"/>
      <c r="K31" s="25"/>
      <c r="L31" s="25"/>
      <c r="M31" s="25"/>
      <c r="N31" s="25"/>
      <c r="O31" s="25"/>
      <c r="P31" s="33">
        <v>525</v>
      </c>
      <c r="Q31" s="34"/>
      <c r="R31" s="26"/>
      <c r="S31" s="26" t="s">
        <v>91</v>
      </c>
      <c r="T31" s="26"/>
      <c r="U31" s="26"/>
      <c r="V31" s="26"/>
      <c r="W31" s="26"/>
      <c r="X31" s="26"/>
      <c r="Y31" s="25"/>
      <c r="Z31" s="33">
        <v>108322</v>
      </c>
      <c r="AA31" s="306"/>
      <c r="AB31" s="305"/>
      <c r="AD31" s="2">
        <v>524878740</v>
      </c>
      <c r="AE31" s="2">
        <v>108321867753</v>
      </c>
    </row>
    <row r="32" spans="1:31" ht="14.65" customHeight="1" x14ac:dyDescent="0.15">
      <c r="A32" s="1" t="s">
        <v>92</v>
      </c>
      <c r="B32" s="1" t="s">
        <v>93</v>
      </c>
      <c r="D32" s="32"/>
      <c r="E32" s="26"/>
      <c r="F32" s="26"/>
      <c r="G32" s="26" t="s">
        <v>94</v>
      </c>
      <c r="H32" s="26"/>
      <c r="I32" s="26"/>
      <c r="J32" s="26"/>
      <c r="K32" s="25"/>
      <c r="L32" s="25"/>
      <c r="M32" s="25"/>
      <c r="N32" s="25"/>
      <c r="O32" s="25"/>
      <c r="P32" s="33">
        <v>54210</v>
      </c>
      <c r="Q32" s="34"/>
      <c r="R32" s="26"/>
      <c r="S32" s="25" t="s">
        <v>95</v>
      </c>
      <c r="T32" s="26"/>
      <c r="U32" s="26"/>
      <c r="V32" s="26"/>
      <c r="W32" s="26"/>
      <c r="X32" s="26"/>
      <c r="Y32" s="25"/>
      <c r="Z32" s="33">
        <v>-47165</v>
      </c>
      <c r="AA32" s="306"/>
      <c r="AB32" s="305"/>
      <c r="AD32" s="2">
        <f>IF(COUNTIF(AD33:AD40,"-")=COUNTA(AD33:AD40),"-",SUM(AD33:AD40))</f>
        <v>54210207966</v>
      </c>
      <c r="AE32" s="2">
        <v>-47165414648</v>
      </c>
    </row>
    <row r="33" spans="1:30" ht="14.65" customHeight="1" x14ac:dyDescent="0.15">
      <c r="A33" s="1" t="s">
        <v>96</v>
      </c>
      <c r="D33" s="32"/>
      <c r="E33" s="26"/>
      <c r="F33" s="26"/>
      <c r="G33" s="26"/>
      <c r="H33" s="26" t="s">
        <v>33</v>
      </c>
      <c r="I33" s="26"/>
      <c r="J33" s="26"/>
      <c r="K33" s="25"/>
      <c r="L33" s="25"/>
      <c r="M33" s="25"/>
      <c r="N33" s="25"/>
      <c r="O33" s="25"/>
      <c r="P33" s="33">
        <v>9821</v>
      </c>
      <c r="Q33" s="34"/>
      <c r="R33" s="32"/>
      <c r="S33" s="26"/>
      <c r="T33" s="26"/>
      <c r="U33" s="26"/>
      <c r="V33" s="26"/>
      <c r="W33" s="26"/>
      <c r="X33" s="26"/>
      <c r="Y33" s="25"/>
      <c r="Z33" s="33"/>
      <c r="AA33" s="308"/>
      <c r="AB33" s="305"/>
      <c r="AD33" s="2">
        <v>9820911314</v>
      </c>
    </row>
    <row r="34" spans="1:30" ht="14.65" customHeight="1" x14ac:dyDescent="0.15">
      <c r="A34" s="1" t="s">
        <v>97</v>
      </c>
      <c r="D34" s="32"/>
      <c r="E34" s="26"/>
      <c r="F34" s="26"/>
      <c r="G34" s="26"/>
      <c r="H34" s="26" t="s">
        <v>42</v>
      </c>
      <c r="I34" s="26"/>
      <c r="J34" s="26"/>
      <c r="K34" s="25"/>
      <c r="L34" s="25"/>
      <c r="M34" s="25"/>
      <c r="N34" s="25"/>
      <c r="O34" s="25"/>
      <c r="P34" s="33">
        <v>917</v>
      </c>
      <c r="Q34" s="34"/>
      <c r="R34" s="47"/>
      <c r="S34" s="48"/>
      <c r="T34" s="48"/>
      <c r="U34" s="48"/>
      <c r="V34" s="48"/>
      <c r="W34" s="48"/>
      <c r="X34" s="48"/>
      <c r="Y34" s="48"/>
      <c r="Z34" s="33"/>
      <c r="AA34" s="306"/>
      <c r="AB34" s="305"/>
      <c r="AD34" s="2">
        <v>916806292</v>
      </c>
    </row>
    <row r="35" spans="1:30" ht="14.65" customHeight="1" x14ac:dyDescent="0.15">
      <c r="A35" s="1" t="s">
        <v>98</v>
      </c>
      <c r="D35" s="32"/>
      <c r="E35" s="26"/>
      <c r="F35" s="26"/>
      <c r="G35" s="26"/>
      <c r="H35" s="26" t="s">
        <v>47</v>
      </c>
      <c r="I35" s="26"/>
      <c r="J35" s="26"/>
      <c r="K35" s="25"/>
      <c r="L35" s="25"/>
      <c r="M35" s="25"/>
      <c r="N35" s="25"/>
      <c r="O35" s="25"/>
      <c r="P35" s="33">
        <v>-374</v>
      </c>
      <c r="Q35" s="34"/>
      <c r="R35" s="26"/>
      <c r="S35" s="43"/>
      <c r="T35" s="43"/>
      <c r="U35" s="43"/>
      <c r="V35" s="43"/>
      <c r="W35" s="43"/>
      <c r="X35" s="43"/>
      <c r="Y35" s="43"/>
      <c r="Z35" s="44"/>
      <c r="AA35" s="308"/>
      <c r="AB35" s="305"/>
      <c r="AD35" s="2">
        <v>-374250948</v>
      </c>
    </row>
    <row r="36" spans="1:30" ht="14.65" customHeight="1" x14ac:dyDescent="0.15">
      <c r="A36" s="1" t="s">
        <v>99</v>
      </c>
      <c r="D36" s="32"/>
      <c r="E36" s="26"/>
      <c r="F36" s="26"/>
      <c r="G36" s="26"/>
      <c r="H36" s="26" t="s">
        <v>51</v>
      </c>
      <c r="I36" s="26"/>
      <c r="J36" s="26"/>
      <c r="K36" s="25"/>
      <c r="L36" s="25"/>
      <c r="M36" s="25"/>
      <c r="N36" s="25"/>
      <c r="O36" s="25"/>
      <c r="P36" s="33">
        <v>97426</v>
      </c>
      <c r="Q36" s="34"/>
      <c r="R36" s="26"/>
      <c r="S36" s="26"/>
      <c r="T36" s="26"/>
      <c r="U36" s="26"/>
      <c r="V36" s="26"/>
      <c r="W36" s="26"/>
      <c r="X36" s="26"/>
      <c r="Y36" s="25"/>
      <c r="Z36" s="33"/>
      <c r="AA36" s="308"/>
      <c r="AB36" s="305"/>
      <c r="AD36" s="2">
        <v>97425943697</v>
      </c>
    </row>
    <row r="37" spans="1:30" ht="14.65" customHeight="1" x14ac:dyDescent="0.15">
      <c r="A37" s="1" t="s">
        <v>100</v>
      </c>
      <c r="D37" s="32"/>
      <c r="E37" s="26"/>
      <c r="F37" s="26"/>
      <c r="G37" s="26"/>
      <c r="H37" s="26" t="s">
        <v>55</v>
      </c>
      <c r="I37" s="26"/>
      <c r="J37" s="26"/>
      <c r="K37" s="25"/>
      <c r="L37" s="25"/>
      <c r="M37" s="25"/>
      <c r="N37" s="25"/>
      <c r="O37" s="25"/>
      <c r="P37" s="33">
        <v>-54616</v>
      </c>
      <c r="Q37" s="34"/>
      <c r="R37" s="24"/>
      <c r="S37" s="25"/>
      <c r="T37" s="25"/>
      <c r="U37" s="25"/>
      <c r="V37" s="25"/>
      <c r="W37" s="25"/>
      <c r="X37" s="25"/>
      <c r="Y37" s="50"/>
      <c r="Z37" s="33"/>
      <c r="AA37" s="308"/>
      <c r="AB37" s="305"/>
      <c r="AD37" s="2">
        <v>-54615543698</v>
      </c>
    </row>
    <row r="38" spans="1:30" ht="14.65" customHeight="1" x14ac:dyDescent="0.15">
      <c r="A38" s="1" t="s">
        <v>101</v>
      </c>
      <c r="D38" s="32"/>
      <c r="E38" s="26"/>
      <c r="F38" s="26"/>
      <c r="G38" s="26"/>
      <c r="H38" s="26" t="s">
        <v>43</v>
      </c>
      <c r="I38" s="26"/>
      <c r="J38" s="26"/>
      <c r="K38" s="25"/>
      <c r="L38" s="25"/>
      <c r="M38" s="25"/>
      <c r="N38" s="25"/>
      <c r="O38" s="25"/>
      <c r="P38" s="33" t="s">
        <v>368</v>
      </c>
      <c r="Q38" s="34"/>
      <c r="R38" s="25"/>
      <c r="S38" s="25"/>
      <c r="T38" s="25"/>
      <c r="U38" s="25"/>
      <c r="V38" s="25"/>
      <c r="W38" s="25"/>
      <c r="X38" s="25"/>
      <c r="Y38" s="25"/>
      <c r="Z38" s="33"/>
      <c r="AA38" s="308"/>
      <c r="AB38" s="305"/>
      <c r="AD38" s="2" t="s">
        <v>30</v>
      </c>
    </row>
    <row r="39" spans="1:30" ht="14.65" customHeight="1" x14ac:dyDescent="0.15">
      <c r="A39" s="1" t="s">
        <v>102</v>
      </c>
      <c r="D39" s="32"/>
      <c r="E39" s="26"/>
      <c r="F39" s="26"/>
      <c r="G39" s="26"/>
      <c r="H39" s="26" t="s">
        <v>86</v>
      </c>
      <c r="I39" s="26"/>
      <c r="J39" s="26"/>
      <c r="K39" s="25"/>
      <c r="L39" s="25"/>
      <c r="M39" s="25"/>
      <c r="N39" s="25"/>
      <c r="O39" s="25"/>
      <c r="P39" s="33" t="s">
        <v>29</v>
      </c>
      <c r="Q39" s="34"/>
      <c r="R39" s="51"/>
      <c r="S39" s="51"/>
      <c r="T39" s="51"/>
      <c r="U39" s="51"/>
      <c r="V39" s="51"/>
      <c r="W39" s="51"/>
      <c r="X39" s="51"/>
      <c r="Y39" s="51"/>
      <c r="Z39" s="29"/>
      <c r="AA39" s="309"/>
      <c r="AB39" s="305"/>
      <c r="AD39" s="2" t="s">
        <v>30</v>
      </c>
    </row>
    <row r="40" spans="1:30" ht="14.65" customHeight="1" x14ac:dyDescent="0.15">
      <c r="A40" s="1" t="s">
        <v>103</v>
      </c>
      <c r="D40" s="32"/>
      <c r="E40" s="26"/>
      <c r="F40" s="26"/>
      <c r="G40" s="26"/>
      <c r="H40" s="26" t="s">
        <v>90</v>
      </c>
      <c r="I40" s="26"/>
      <c r="J40" s="26"/>
      <c r="K40" s="25"/>
      <c r="L40" s="25"/>
      <c r="M40" s="25"/>
      <c r="N40" s="25"/>
      <c r="O40" s="25"/>
      <c r="P40" s="33">
        <v>1036</v>
      </c>
      <c r="Q40" s="34"/>
      <c r="R40" s="51"/>
      <c r="S40" s="51"/>
      <c r="T40" s="51"/>
      <c r="U40" s="51"/>
      <c r="V40" s="51"/>
      <c r="W40" s="51"/>
      <c r="X40" s="51"/>
      <c r="Y40" s="51"/>
      <c r="Z40" s="29"/>
      <c r="AA40" s="309"/>
      <c r="AB40" s="305"/>
      <c r="AD40" s="2">
        <v>1036341309</v>
      </c>
    </row>
    <row r="41" spans="1:30" ht="14.65" customHeight="1" x14ac:dyDescent="0.15">
      <c r="A41" s="1" t="s">
        <v>104</v>
      </c>
      <c r="D41" s="32"/>
      <c r="E41" s="26"/>
      <c r="F41" s="26"/>
      <c r="G41" s="26" t="s">
        <v>105</v>
      </c>
      <c r="H41" s="36"/>
      <c r="I41" s="36"/>
      <c r="J41" s="36"/>
      <c r="K41" s="37"/>
      <c r="L41" s="37"/>
      <c r="M41" s="37"/>
      <c r="N41" s="37"/>
      <c r="O41" s="37"/>
      <c r="P41" s="33">
        <v>6911</v>
      </c>
      <c r="Q41" s="34"/>
      <c r="R41" s="51"/>
      <c r="S41" s="51"/>
      <c r="T41" s="51"/>
      <c r="U41" s="51"/>
      <c r="V41" s="51"/>
      <c r="W41" s="51"/>
      <c r="X41" s="51"/>
      <c r="Y41" s="51"/>
      <c r="Z41" s="29"/>
      <c r="AA41" s="309"/>
      <c r="AB41" s="305"/>
      <c r="AD41" s="2">
        <v>6911040310</v>
      </c>
    </row>
    <row r="42" spans="1:30" ht="14.65" customHeight="1" x14ac:dyDescent="0.15">
      <c r="A42" s="1" t="s">
        <v>106</v>
      </c>
      <c r="D42" s="32"/>
      <c r="E42" s="26"/>
      <c r="F42" s="26"/>
      <c r="G42" s="26" t="s">
        <v>107</v>
      </c>
      <c r="H42" s="36"/>
      <c r="I42" s="36"/>
      <c r="J42" s="36"/>
      <c r="K42" s="37"/>
      <c r="L42" s="37"/>
      <c r="M42" s="37"/>
      <c r="N42" s="37"/>
      <c r="O42" s="37"/>
      <c r="P42" s="33">
        <v>-3530</v>
      </c>
      <c r="Q42" s="34"/>
      <c r="R42" s="51"/>
      <c r="S42" s="51"/>
      <c r="T42" s="51"/>
      <c r="U42" s="51"/>
      <c r="V42" s="51"/>
      <c r="W42" s="51"/>
      <c r="X42" s="51"/>
      <c r="Y42" s="51"/>
      <c r="Z42" s="29"/>
      <c r="AA42" s="309"/>
      <c r="AB42" s="305"/>
      <c r="AD42" s="2">
        <v>-3530210264</v>
      </c>
    </row>
    <row r="43" spans="1:30" ht="14.65" customHeight="1" x14ac:dyDescent="0.15">
      <c r="A43" s="1" t="s">
        <v>108</v>
      </c>
      <c r="D43" s="32"/>
      <c r="E43" s="26"/>
      <c r="F43" s="26" t="s">
        <v>109</v>
      </c>
      <c r="G43" s="26"/>
      <c r="H43" s="36"/>
      <c r="I43" s="36"/>
      <c r="J43" s="36"/>
      <c r="K43" s="37"/>
      <c r="L43" s="37"/>
      <c r="M43" s="37"/>
      <c r="N43" s="37"/>
      <c r="O43" s="37"/>
      <c r="P43" s="33">
        <v>294</v>
      </c>
      <c r="Q43" s="34"/>
      <c r="R43" s="51"/>
      <c r="S43" s="51"/>
      <c r="T43" s="51"/>
      <c r="U43" s="51"/>
      <c r="V43" s="51"/>
      <c r="W43" s="51"/>
      <c r="X43" s="51"/>
      <c r="Y43" s="51"/>
      <c r="Z43" s="29"/>
      <c r="AA43" s="309"/>
      <c r="AB43" s="305"/>
      <c r="AD43" s="2">
        <f>IF(COUNTIF(AD44:AD45,"-")=COUNTA(AD44:AD45),"-",SUM(AD44:AD45))</f>
        <v>293596069</v>
      </c>
    </row>
    <row r="44" spans="1:30" ht="14.65" customHeight="1" x14ac:dyDescent="0.15">
      <c r="A44" s="1" t="s">
        <v>110</v>
      </c>
      <c r="D44" s="32"/>
      <c r="E44" s="26"/>
      <c r="F44" s="26"/>
      <c r="G44" s="26" t="s">
        <v>111</v>
      </c>
      <c r="H44" s="26"/>
      <c r="I44" s="26"/>
      <c r="J44" s="26"/>
      <c r="K44" s="25"/>
      <c r="L44" s="25"/>
      <c r="M44" s="25"/>
      <c r="N44" s="25"/>
      <c r="O44" s="25"/>
      <c r="P44" s="33">
        <v>52</v>
      </c>
      <c r="Q44" s="34"/>
      <c r="R44" s="51"/>
      <c r="S44" s="51"/>
      <c r="T44" s="51"/>
      <c r="U44" s="51"/>
      <c r="V44" s="51"/>
      <c r="W44" s="51"/>
      <c r="X44" s="51"/>
      <c r="Y44" s="51"/>
      <c r="Z44" s="29"/>
      <c r="AA44" s="309"/>
      <c r="AB44" s="305"/>
      <c r="AD44" s="2">
        <v>51707562</v>
      </c>
    </row>
    <row r="45" spans="1:30" ht="14.65" customHeight="1" x14ac:dyDescent="0.15">
      <c r="A45" s="1" t="s">
        <v>112</v>
      </c>
      <c r="D45" s="32"/>
      <c r="E45" s="26"/>
      <c r="F45" s="26"/>
      <c r="G45" s="26" t="s">
        <v>43</v>
      </c>
      <c r="H45" s="26"/>
      <c r="I45" s="26"/>
      <c r="J45" s="26"/>
      <c r="K45" s="25"/>
      <c r="L45" s="25"/>
      <c r="M45" s="25"/>
      <c r="N45" s="25"/>
      <c r="O45" s="25"/>
      <c r="P45" s="33">
        <v>242</v>
      </c>
      <c r="Q45" s="34"/>
      <c r="R45" s="51"/>
      <c r="S45" s="51"/>
      <c r="T45" s="51"/>
      <c r="U45" s="51"/>
      <c r="V45" s="51"/>
      <c r="W45" s="51"/>
      <c r="X45" s="51"/>
      <c r="Y45" s="51"/>
      <c r="Z45" s="29"/>
      <c r="AA45" s="309"/>
      <c r="AB45" s="305"/>
      <c r="AD45" s="2">
        <v>241888507</v>
      </c>
    </row>
    <row r="46" spans="1:30" ht="14.65" customHeight="1" x14ac:dyDescent="0.15">
      <c r="A46" s="1" t="s">
        <v>113</v>
      </c>
      <c r="D46" s="32"/>
      <c r="E46" s="26"/>
      <c r="F46" s="26" t="s">
        <v>114</v>
      </c>
      <c r="G46" s="26"/>
      <c r="H46" s="26"/>
      <c r="I46" s="26"/>
      <c r="J46" s="26"/>
      <c r="K46" s="26"/>
      <c r="L46" s="25"/>
      <c r="M46" s="25"/>
      <c r="N46" s="25"/>
      <c r="O46" s="25"/>
      <c r="P46" s="33">
        <v>3931</v>
      </c>
      <c r="Q46" s="34" t="s">
        <v>19</v>
      </c>
      <c r="R46" s="51"/>
      <c r="S46" s="51"/>
      <c r="T46" s="51"/>
      <c r="U46" s="51"/>
      <c r="V46" s="51"/>
      <c r="W46" s="51"/>
      <c r="X46" s="51"/>
      <c r="Y46" s="51"/>
      <c r="Z46" s="29"/>
      <c r="AA46" s="309"/>
      <c r="AB46" s="305"/>
      <c r="AD46" s="2">
        <f>IF(COUNTIF(AD47:AD58,"-")=COUNTA(AD47:AD58),"-",SUM(AD47,AD51:AD54,AD57:AD58))</f>
        <v>3931454806</v>
      </c>
    </row>
    <row r="47" spans="1:30" ht="14.65" customHeight="1" x14ac:dyDescent="0.15">
      <c r="A47" s="1" t="s">
        <v>115</v>
      </c>
      <c r="D47" s="32"/>
      <c r="E47" s="26"/>
      <c r="F47" s="26"/>
      <c r="G47" s="26" t="s">
        <v>116</v>
      </c>
      <c r="H47" s="26"/>
      <c r="I47" s="26"/>
      <c r="J47" s="26"/>
      <c r="K47" s="26"/>
      <c r="L47" s="25"/>
      <c r="M47" s="25"/>
      <c r="N47" s="25"/>
      <c r="O47" s="25"/>
      <c r="P47" s="33">
        <v>627</v>
      </c>
      <c r="Q47" s="34"/>
      <c r="R47" s="51"/>
      <c r="S47" s="51"/>
      <c r="T47" s="51"/>
      <c r="U47" s="51"/>
      <c r="V47" s="51"/>
      <c r="W47" s="51"/>
      <c r="X47" s="51"/>
      <c r="Y47" s="51"/>
      <c r="Z47" s="29"/>
      <c r="AA47" s="309"/>
      <c r="AB47" s="305"/>
      <c r="AD47" s="2">
        <f>IF(COUNTIF(AD48:AD50,"-")=COUNTA(AD48:AD50),"-",SUM(AD48:AD50))</f>
        <v>627287297</v>
      </c>
    </row>
    <row r="48" spans="1:30" ht="14.65" customHeight="1" x14ac:dyDescent="0.15">
      <c r="A48" s="1" t="s">
        <v>117</v>
      </c>
      <c r="D48" s="32"/>
      <c r="E48" s="26"/>
      <c r="F48" s="26"/>
      <c r="G48" s="26"/>
      <c r="H48" s="26" t="s">
        <v>118</v>
      </c>
      <c r="I48" s="26"/>
      <c r="J48" s="26"/>
      <c r="K48" s="26"/>
      <c r="L48" s="25"/>
      <c r="M48" s="25"/>
      <c r="N48" s="25"/>
      <c r="O48" s="25"/>
      <c r="P48" s="33">
        <v>0</v>
      </c>
      <c r="Q48" s="34"/>
      <c r="R48" s="51"/>
      <c r="S48" s="51"/>
      <c r="T48" s="51"/>
      <c r="U48" s="51"/>
      <c r="V48" s="51"/>
      <c r="W48" s="51"/>
      <c r="X48" s="51"/>
      <c r="Y48" s="51"/>
      <c r="Z48" s="29"/>
      <c r="AA48" s="309"/>
      <c r="AB48" s="305"/>
      <c r="AD48" s="2">
        <v>0</v>
      </c>
    </row>
    <row r="49" spans="1:30" ht="14.65" customHeight="1" x14ac:dyDescent="0.15">
      <c r="A49" s="1" t="s">
        <v>119</v>
      </c>
      <c r="D49" s="32"/>
      <c r="E49" s="26"/>
      <c r="F49" s="26"/>
      <c r="G49" s="26"/>
      <c r="H49" s="26" t="s">
        <v>120</v>
      </c>
      <c r="I49" s="26"/>
      <c r="J49" s="26"/>
      <c r="K49" s="26"/>
      <c r="L49" s="25"/>
      <c r="M49" s="25"/>
      <c r="N49" s="25"/>
      <c r="O49" s="25"/>
      <c r="P49" s="33">
        <v>627</v>
      </c>
      <c r="Q49" s="34"/>
      <c r="R49" s="51"/>
      <c r="S49" s="51"/>
      <c r="T49" s="51"/>
      <c r="U49" s="51"/>
      <c r="V49" s="51"/>
      <c r="W49" s="51"/>
      <c r="X49" s="51"/>
      <c r="Y49" s="51"/>
      <c r="Z49" s="29"/>
      <c r="AA49" s="309"/>
      <c r="AB49" s="305"/>
      <c r="AD49" s="2">
        <v>627287297</v>
      </c>
    </row>
    <row r="50" spans="1:30" ht="14.65" customHeight="1" x14ac:dyDescent="0.15">
      <c r="A50" s="1" t="s">
        <v>121</v>
      </c>
      <c r="D50" s="32"/>
      <c r="E50" s="26"/>
      <c r="F50" s="26"/>
      <c r="G50" s="26"/>
      <c r="H50" s="26" t="s">
        <v>43</v>
      </c>
      <c r="I50" s="26"/>
      <c r="J50" s="26"/>
      <c r="K50" s="26"/>
      <c r="L50" s="25"/>
      <c r="M50" s="25"/>
      <c r="N50" s="25"/>
      <c r="O50" s="25"/>
      <c r="P50" s="33" t="s">
        <v>68</v>
      </c>
      <c r="Q50" s="34"/>
      <c r="R50" s="51"/>
      <c r="S50" s="51"/>
      <c r="T50" s="51"/>
      <c r="U50" s="51"/>
      <c r="V50" s="51"/>
      <c r="W50" s="51"/>
      <c r="X50" s="51"/>
      <c r="Y50" s="51"/>
      <c r="Z50" s="29"/>
      <c r="AA50" s="309"/>
      <c r="AB50" s="305"/>
      <c r="AD50" s="2" t="s">
        <v>30</v>
      </c>
    </row>
    <row r="51" spans="1:30" ht="14.65" customHeight="1" x14ac:dyDescent="0.15">
      <c r="A51" s="1" t="s">
        <v>122</v>
      </c>
      <c r="D51" s="32"/>
      <c r="E51" s="26"/>
      <c r="F51" s="26"/>
      <c r="G51" s="26" t="s">
        <v>123</v>
      </c>
      <c r="H51" s="26"/>
      <c r="I51" s="26"/>
      <c r="J51" s="26"/>
      <c r="K51" s="26"/>
      <c r="L51" s="25"/>
      <c r="M51" s="25"/>
      <c r="N51" s="25"/>
      <c r="O51" s="25"/>
      <c r="P51" s="33">
        <v>-59</v>
      </c>
      <c r="Q51" s="34"/>
      <c r="R51" s="51"/>
      <c r="S51" s="51"/>
      <c r="T51" s="51"/>
      <c r="U51" s="51"/>
      <c r="V51" s="51"/>
      <c r="W51" s="51"/>
      <c r="X51" s="51"/>
      <c r="Y51" s="51"/>
      <c r="Z51" s="29"/>
      <c r="AA51" s="309"/>
      <c r="AB51" s="305"/>
      <c r="AD51" s="2">
        <v>-59369383</v>
      </c>
    </row>
    <row r="52" spans="1:30" ht="14.65" customHeight="1" x14ac:dyDescent="0.15">
      <c r="A52" s="1" t="s">
        <v>124</v>
      </c>
      <c r="D52" s="32"/>
      <c r="E52" s="26"/>
      <c r="F52" s="26"/>
      <c r="G52" s="26" t="s">
        <v>125</v>
      </c>
      <c r="H52" s="26"/>
      <c r="I52" s="26"/>
      <c r="J52" s="26"/>
      <c r="K52" s="25"/>
      <c r="L52" s="25"/>
      <c r="M52" s="25"/>
      <c r="N52" s="25"/>
      <c r="O52" s="25"/>
      <c r="P52" s="33">
        <v>434</v>
      </c>
      <c r="Q52" s="34"/>
      <c r="R52" s="51"/>
      <c r="S52" s="51"/>
      <c r="T52" s="51"/>
      <c r="U52" s="51"/>
      <c r="V52" s="51"/>
      <c r="W52" s="51"/>
      <c r="X52" s="51"/>
      <c r="Y52" s="51"/>
      <c r="Z52" s="29"/>
      <c r="AA52" s="309"/>
      <c r="AB52" s="305"/>
      <c r="AD52" s="2">
        <v>433983399</v>
      </c>
    </row>
    <row r="53" spans="1:30" ht="14.65" customHeight="1" x14ac:dyDescent="0.15">
      <c r="A53" s="1" t="s">
        <v>126</v>
      </c>
      <c r="D53" s="32"/>
      <c r="E53" s="26"/>
      <c r="F53" s="26"/>
      <c r="G53" s="26" t="s">
        <v>127</v>
      </c>
      <c r="H53" s="26"/>
      <c r="I53" s="26"/>
      <c r="J53" s="26"/>
      <c r="K53" s="25"/>
      <c r="L53" s="25"/>
      <c r="M53" s="25"/>
      <c r="N53" s="25"/>
      <c r="O53" s="25"/>
      <c r="P53" s="33">
        <v>91</v>
      </c>
      <c r="Q53" s="34"/>
      <c r="R53" s="51"/>
      <c r="S53" s="51"/>
      <c r="T53" s="51"/>
      <c r="U53" s="51"/>
      <c r="V53" s="51"/>
      <c r="W53" s="51"/>
      <c r="X53" s="51"/>
      <c r="Y53" s="51"/>
      <c r="Z53" s="29"/>
      <c r="AA53" s="309"/>
      <c r="AB53" s="305"/>
      <c r="AD53" s="2">
        <v>91007454</v>
      </c>
    </row>
    <row r="54" spans="1:30" ht="14.65" customHeight="1" x14ac:dyDescent="0.15">
      <c r="A54" s="1" t="s">
        <v>128</v>
      </c>
      <c r="D54" s="32"/>
      <c r="E54" s="26"/>
      <c r="F54" s="26"/>
      <c r="G54" s="26" t="s">
        <v>129</v>
      </c>
      <c r="H54" s="26"/>
      <c r="I54" s="26"/>
      <c r="J54" s="26"/>
      <c r="K54" s="25"/>
      <c r="L54" s="25"/>
      <c r="M54" s="25"/>
      <c r="N54" s="25"/>
      <c r="O54" s="25"/>
      <c r="P54" s="33">
        <v>2876</v>
      </c>
      <c r="Q54" s="34"/>
      <c r="R54" s="51"/>
      <c r="S54" s="51"/>
      <c r="T54" s="51"/>
      <c r="U54" s="51"/>
      <c r="V54" s="51"/>
      <c r="W54" s="51"/>
      <c r="X54" s="51"/>
      <c r="Y54" s="51"/>
      <c r="Z54" s="29"/>
      <c r="AA54" s="309"/>
      <c r="AB54" s="305"/>
      <c r="AD54" s="2">
        <f>IF(COUNTIF(AD55:AD56,"-")=COUNTA(AD55:AD56),"-",SUM(AD55:AD56))</f>
        <v>2875852783</v>
      </c>
    </row>
    <row r="55" spans="1:30" ht="14.65" customHeight="1" x14ac:dyDescent="0.15">
      <c r="A55" s="1" t="s">
        <v>130</v>
      </c>
      <c r="D55" s="32"/>
      <c r="E55" s="26"/>
      <c r="F55" s="26"/>
      <c r="G55" s="26"/>
      <c r="H55" s="26" t="s">
        <v>131</v>
      </c>
      <c r="I55" s="26"/>
      <c r="J55" s="26"/>
      <c r="K55" s="25"/>
      <c r="L55" s="25"/>
      <c r="M55" s="25"/>
      <c r="N55" s="25"/>
      <c r="O55" s="25"/>
      <c r="P55" s="33">
        <v>120</v>
      </c>
      <c r="Q55" s="34"/>
      <c r="R55" s="51"/>
      <c r="S55" s="51"/>
      <c r="T55" s="51"/>
      <c r="U55" s="51"/>
      <c r="V55" s="51"/>
      <c r="W55" s="51"/>
      <c r="X55" s="51"/>
      <c r="Y55" s="51"/>
      <c r="Z55" s="29"/>
      <c r="AA55" s="309"/>
      <c r="AB55" s="305"/>
      <c r="AD55" s="2">
        <v>120000000</v>
      </c>
    </row>
    <row r="56" spans="1:30" ht="14.65" customHeight="1" x14ac:dyDescent="0.15">
      <c r="A56" s="1" t="s">
        <v>132</v>
      </c>
      <c r="D56" s="32"/>
      <c r="E56" s="25"/>
      <c r="F56" s="26"/>
      <c r="G56" s="26"/>
      <c r="H56" s="26" t="s">
        <v>43</v>
      </c>
      <c r="I56" s="26"/>
      <c r="J56" s="26"/>
      <c r="K56" s="25"/>
      <c r="L56" s="25"/>
      <c r="M56" s="25"/>
      <c r="N56" s="25"/>
      <c r="O56" s="25"/>
      <c r="P56" s="33">
        <v>2756</v>
      </c>
      <c r="Q56" s="34"/>
      <c r="R56" s="51"/>
      <c r="S56" s="51"/>
      <c r="T56" s="51"/>
      <c r="U56" s="51"/>
      <c r="V56" s="51"/>
      <c r="W56" s="51"/>
      <c r="X56" s="51"/>
      <c r="Y56" s="51"/>
      <c r="Z56" s="29"/>
      <c r="AA56" s="309"/>
      <c r="AB56" s="305"/>
      <c r="AD56" s="2">
        <v>2755852783</v>
      </c>
    </row>
    <row r="57" spans="1:30" ht="14.65" customHeight="1" x14ac:dyDescent="0.15">
      <c r="A57" s="1" t="s">
        <v>133</v>
      </c>
      <c r="D57" s="32"/>
      <c r="E57" s="25"/>
      <c r="F57" s="26"/>
      <c r="G57" s="26" t="s">
        <v>43</v>
      </c>
      <c r="H57" s="26"/>
      <c r="I57" s="26"/>
      <c r="J57" s="26"/>
      <c r="K57" s="25"/>
      <c r="L57" s="25"/>
      <c r="M57" s="25"/>
      <c r="N57" s="25"/>
      <c r="O57" s="25"/>
      <c r="P57" s="33" t="s">
        <v>68</v>
      </c>
      <c r="Q57" s="34"/>
      <c r="R57" s="51"/>
      <c r="S57" s="51"/>
      <c r="T57" s="51"/>
      <c r="U57" s="51"/>
      <c r="V57" s="51"/>
      <c r="W57" s="51"/>
      <c r="X57" s="51"/>
      <c r="Y57" s="51"/>
      <c r="Z57" s="29"/>
      <c r="AA57" s="309"/>
      <c r="AB57" s="305"/>
      <c r="AD57" s="2" t="s">
        <v>30</v>
      </c>
    </row>
    <row r="58" spans="1:30" ht="14.65" customHeight="1" x14ac:dyDescent="0.15">
      <c r="A58" s="1" t="s">
        <v>134</v>
      </c>
      <c r="D58" s="32"/>
      <c r="E58" s="25"/>
      <c r="F58" s="26"/>
      <c r="G58" s="26" t="s">
        <v>135</v>
      </c>
      <c r="H58" s="26"/>
      <c r="I58" s="26"/>
      <c r="J58" s="26"/>
      <c r="K58" s="25"/>
      <c r="L58" s="25"/>
      <c r="M58" s="25"/>
      <c r="N58" s="25"/>
      <c r="O58" s="25"/>
      <c r="P58" s="33">
        <v>-37</v>
      </c>
      <c r="Q58" s="34"/>
      <c r="R58" s="51"/>
      <c r="S58" s="51"/>
      <c r="T58" s="51"/>
      <c r="U58" s="51"/>
      <c r="V58" s="51"/>
      <c r="W58" s="51"/>
      <c r="X58" s="51"/>
      <c r="Y58" s="51"/>
      <c r="Z58" s="29"/>
      <c r="AA58" s="309"/>
      <c r="AB58" s="305"/>
      <c r="AD58" s="2">
        <v>-37306744</v>
      </c>
    </row>
    <row r="59" spans="1:30" ht="14.65" customHeight="1" x14ac:dyDescent="0.15">
      <c r="A59" s="1" t="s">
        <v>136</v>
      </c>
      <c r="D59" s="32"/>
      <c r="E59" s="25" t="s">
        <v>137</v>
      </c>
      <c r="F59" s="26"/>
      <c r="G59" s="27"/>
      <c r="H59" s="27"/>
      <c r="I59" s="27"/>
      <c r="J59" s="25"/>
      <c r="K59" s="25"/>
      <c r="L59" s="25"/>
      <c r="M59" s="25"/>
      <c r="N59" s="25"/>
      <c r="O59" s="25"/>
      <c r="P59" s="33">
        <v>7908</v>
      </c>
      <c r="Q59" s="34" t="s">
        <v>19</v>
      </c>
      <c r="R59" s="51"/>
      <c r="S59" s="51"/>
      <c r="T59" s="51"/>
      <c r="U59" s="51"/>
      <c r="V59" s="51"/>
      <c r="W59" s="51"/>
      <c r="X59" s="51"/>
      <c r="Y59" s="51"/>
      <c r="Z59" s="29"/>
      <c r="AA59" s="309"/>
      <c r="AB59" s="305"/>
      <c r="AD59" s="2">
        <f>IF(COUNTIF(AD60:AD68,"-")=COUNTA(AD60:AD68),"-",SUM(AD60:AD63,AD66:AD68))</f>
        <v>7907550886</v>
      </c>
    </row>
    <row r="60" spans="1:30" ht="14.65" customHeight="1" x14ac:dyDescent="0.15">
      <c r="A60" s="1" t="s">
        <v>138</v>
      </c>
      <c r="D60" s="32"/>
      <c r="E60" s="25"/>
      <c r="F60" s="26" t="s">
        <v>139</v>
      </c>
      <c r="G60" s="27"/>
      <c r="H60" s="27"/>
      <c r="I60" s="27"/>
      <c r="J60" s="25"/>
      <c r="K60" s="25"/>
      <c r="L60" s="25"/>
      <c r="M60" s="25"/>
      <c r="N60" s="25"/>
      <c r="O60" s="25"/>
      <c r="P60" s="33">
        <v>4346</v>
      </c>
      <c r="Q60" s="34"/>
      <c r="R60" s="51"/>
      <c r="S60" s="51"/>
      <c r="T60" s="51"/>
      <c r="U60" s="51"/>
      <c r="V60" s="51"/>
      <c r="W60" s="51"/>
      <c r="X60" s="51"/>
      <c r="Y60" s="51"/>
      <c r="Z60" s="29"/>
      <c r="AA60" s="309"/>
      <c r="AB60" s="305"/>
      <c r="AD60" s="2">
        <v>4345939460</v>
      </c>
    </row>
    <row r="61" spans="1:30" ht="14.65" customHeight="1" x14ac:dyDescent="0.15">
      <c r="A61" s="1" t="s">
        <v>140</v>
      </c>
      <c r="D61" s="32"/>
      <c r="E61" s="25"/>
      <c r="F61" s="26" t="s">
        <v>141</v>
      </c>
      <c r="G61" s="26"/>
      <c r="H61" s="36"/>
      <c r="I61" s="26"/>
      <c r="J61" s="26"/>
      <c r="K61" s="25"/>
      <c r="L61" s="25"/>
      <c r="M61" s="25"/>
      <c r="N61" s="25"/>
      <c r="O61" s="25"/>
      <c r="P61" s="33">
        <v>474</v>
      </c>
      <c r="Q61" s="34"/>
      <c r="R61" s="51"/>
      <c r="S61" s="51"/>
      <c r="T61" s="51"/>
      <c r="U61" s="51"/>
      <c r="V61" s="51"/>
      <c r="W61" s="51"/>
      <c r="X61" s="51"/>
      <c r="Y61" s="51"/>
      <c r="Z61" s="29"/>
      <c r="AA61" s="309"/>
      <c r="AB61" s="305"/>
      <c r="AD61" s="2">
        <v>473554860</v>
      </c>
    </row>
    <row r="62" spans="1:30" ht="14.65" customHeight="1" x14ac:dyDescent="0.15">
      <c r="A62" s="1">
        <v>1500000</v>
      </c>
      <c r="D62" s="32"/>
      <c r="E62" s="25"/>
      <c r="F62" s="26" t="s">
        <v>142</v>
      </c>
      <c r="G62" s="26"/>
      <c r="H62" s="26"/>
      <c r="I62" s="26"/>
      <c r="J62" s="26"/>
      <c r="K62" s="25"/>
      <c r="L62" s="25"/>
      <c r="M62" s="25"/>
      <c r="N62" s="25"/>
      <c r="O62" s="25"/>
      <c r="P62" s="33">
        <v>0</v>
      </c>
      <c r="Q62" s="34"/>
      <c r="R62" s="51"/>
      <c r="S62" s="51"/>
      <c r="T62" s="51"/>
      <c r="U62" s="51"/>
      <c r="V62" s="51"/>
      <c r="W62" s="51"/>
      <c r="X62" s="51"/>
      <c r="Y62" s="51"/>
      <c r="Z62" s="29"/>
      <c r="AA62" s="309"/>
      <c r="AB62" s="305"/>
      <c r="AD62" s="2">
        <v>0</v>
      </c>
    </row>
    <row r="63" spans="1:30" ht="14.65" customHeight="1" x14ac:dyDescent="0.15">
      <c r="A63" s="1" t="s">
        <v>143</v>
      </c>
      <c r="D63" s="32"/>
      <c r="E63" s="26"/>
      <c r="F63" s="26" t="s">
        <v>129</v>
      </c>
      <c r="G63" s="26"/>
      <c r="H63" s="36"/>
      <c r="I63" s="26"/>
      <c r="J63" s="26"/>
      <c r="K63" s="25"/>
      <c r="L63" s="25"/>
      <c r="M63" s="25"/>
      <c r="N63" s="25"/>
      <c r="O63" s="25"/>
      <c r="P63" s="33">
        <v>2959</v>
      </c>
      <c r="Q63" s="34"/>
      <c r="R63" s="51"/>
      <c r="S63" s="51"/>
      <c r="T63" s="51"/>
      <c r="U63" s="51"/>
      <c r="V63" s="51"/>
      <c r="W63" s="51"/>
      <c r="X63" s="51"/>
      <c r="Y63" s="51"/>
      <c r="Z63" s="29"/>
      <c r="AA63" s="309"/>
      <c r="AB63" s="305"/>
      <c r="AD63" s="2">
        <f>IF(COUNTIF(AD64:AD65,"-")=COUNTA(AD64:AD65),"-",SUM(AD64:AD65))</f>
        <v>2959186873</v>
      </c>
    </row>
    <row r="64" spans="1:30" ht="14.65" customHeight="1" x14ac:dyDescent="0.15">
      <c r="A64" s="1" t="s">
        <v>144</v>
      </c>
      <c r="D64" s="32"/>
      <c r="E64" s="26"/>
      <c r="F64" s="26"/>
      <c r="G64" s="26" t="s">
        <v>145</v>
      </c>
      <c r="H64" s="26"/>
      <c r="I64" s="26"/>
      <c r="J64" s="26"/>
      <c r="K64" s="25"/>
      <c r="L64" s="25"/>
      <c r="M64" s="25"/>
      <c r="N64" s="25"/>
      <c r="O64" s="25"/>
      <c r="P64" s="33">
        <v>2014</v>
      </c>
      <c r="Q64" s="34"/>
      <c r="R64" s="51"/>
      <c r="S64" s="51"/>
      <c r="T64" s="51"/>
      <c r="U64" s="51"/>
      <c r="V64" s="51"/>
      <c r="W64" s="51"/>
      <c r="X64" s="51"/>
      <c r="Y64" s="51"/>
      <c r="Z64" s="29"/>
      <c r="AA64" s="309"/>
      <c r="AB64" s="305"/>
      <c r="AD64" s="2">
        <v>2014153655</v>
      </c>
    </row>
    <row r="65" spans="1:31" ht="14.65" customHeight="1" x14ac:dyDescent="0.15">
      <c r="A65" s="1" t="s">
        <v>146</v>
      </c>
      <c r="D65" s="32"/>
      <c r="E65" s="26"/>
      <c r="F65" s="26"/>
      <c r="G65" s="26" t="s">
        <v>131</v>
      </c>
      <c r="H65" s="26"/>
      <c r="I65" s="26"/>
      <c r="J65" s="26"/>
      <c r="K65" s="25"/>
      <c r="L65" s="25"/>
      <c r="M65" s="25"/>
      <c r="N65" s="25"/>
      <c r="O65" s="25"/>
      <c r="P65" s="33">
        <v>945</v>
      </c>
      <c r="Q65" s="34"/>
      <c r="R65" s="51"/>
      <c r="S65" s="51"/>
      <c r="T65" s="51"/>
      <c r="U65" s="51"/>
      <c r="V65" s="51"/>
      <c r="W65" s="51"/>
      <c r="X65" s="51"/>
      <c r="Y65" s="51"/>
      <c r="Z65" s="29"/>
      <c r="AA65" s="309"/>
      <c r="AB65" s="305"/>
      <c r="AD65" s="2">
        <v>945033218</v>
      </c>
    </row>
    <row r="66" spans="1:31" ht="14.65" customHeight="1" x14ac:dyDescent="0.15">
      <c r="A66" s="1" t="s">
        <v>147</v>
      </c>
      <c r="D66" s="32"/>
      <c r="E66" s="26"/>
      <c r="F66" s="26" t="s">
        <v>148</v>
      </c>
      <c r="G66" s="26"/>
      <c r="H66" s="26"/>
      <c r="I66" s="26"/>
      <c r="J66" s="26"/>
      <c r="K66" s="25"/>
      <c r="L66" s="25"/>
      <c r="M66" s="25"/>
      <c r="N66" s="25"/>
      <c r="O66" s="25"/>
      <c r="P66" s="33">
        <v>11</v>
      </c>
      <c r="Q66" s="34"/>
      <c r="R66" s="51"/>
      <c r="S66" s="51"/>
      <c r="T66" s="51"/>
      <c r="U66" s="51"/>
      <c r="V66" s="51"/>
      <c r="W66" s="51"/>
      <c r="X66" s="51"/>
      <c r="Y66" s="51"/>
      <c r="Z66" s="29"/>
      <c r="AA66" s="309"/>
      <c r="AB66" s="305"/>
      <c r="AD66" s="2">
        <v>10600471</v>
      </c>
    </row>
    <row r="67" spans="1:31" ht="14.65" customHeight="1" x14ac:dyDescent="0.15">
      <c r="A67" s="1" t="s">
        <v>149</v>
      </c>
      <c r="D67" s="32"/>
      <c r="E67" s="26"/>
      <c r="F67" s="26" t="s">
        <v>43</v>
      </c>
      <c r="G67" s="26"/>
      <c r="H67" s="36"/>
      <c r="I67" s="26"/>
      <c r="J67" s="26"/>
      <c r="K67" s="25"/>
      <c r="L67" s="25"/>
      <c r="M67" s="25"/>
      <c r="N67" s="25"/>
      <c r="O67" s="25"/>
      <c r="P67" s="33">
        <v>133</v>
      </c>
      <c r="Q67" s="34"/>
      <c r="R67" s="51"/>
      <c r="S67" s="51"/>
      <c r="T67" s="51"/>
      <c r="U67" s="51"/>
      <c r="V67" s="51"/>
      <c r="W67" s="51"/>
      <c r="X67" s="51"/>
      <c r="Y67" s="51"/>
      <c r="Z67" s="29"/>
      <c r="AA67" s="309"/>
      <c r="AB67" s="305"/>
      <c r="AD67" s="2">
        <v>132622864</v>
      </c>
    </row>
    <row r="68" spans="1:31" ht="14.65" customHeight="1" x14ac:dyDescent="0.15">
      <c r="A68" s="1" t="s">
        <v>150</v>
      </c>
      <c r="D68" s="32"/>
      <c r="E68" s="26"/>
      <c r="F68" s="51" t="s">
        <v>135</v>
      </c>
      <c r="G68" s="26"/>
      <c r="H68" s="26"/>
      <c r="I68" s="26"/>
      <c r="J68" s="26"/>
      <c r="K68" s="25"/>
      <c r="L68" s="25"/>
      <c r="M68" s="25"/>
      <c r="N68" s="25"/>
      <c r="O68" s="25"/>
      <c r="P68" s="33">
        <v>-14</v>
      </c>
      <c r="Q68" s="34"/>
      <c r="R68" s="51"/>
      <c r="S68" s="51"/>
      <c r="T68" s="51"/>
      <c r="U68" s="51"/>
      <c r="V68" s="51"/>
      <c r="W68" s="51"/>
      <c r="X68" s="51"/>
      <c r="Y68" s="51"/>
      <c r="Z68" s="29"/>
      <c r="AA68" s="309"/>
      <c r="AB68" s="305"/>
      <c r="AD68" s="2">
        <v>-14353642</v>
      </c>
    </row>
    <row r="69" spans="1:31" ht="14.65" customHeight="1" thickBot="1" x14ac:dyDescent="0.2">
      <c r="A69" s="1">
        <v>1565000</v>
      </c>
      <c r="B69" s="1" t="s">
        <v>151</v>
      </c>
      <c r="D69" s="32"/>
      <c r="E69" s="26" t="s">
        <v>370</v>
      </c>
      <c r="F69" s="26"/>
      <c r="G69" s="26"/>
      <c r="H69" s="26"/>
      <c r="I69" s="26"/>
      <c r="J69" s="26"/>
      <c r="K69" s="25"/>
      <c r="L69" s="25"/>
      <c r="M69" s="25"/>
      <c r="N69" s="25"/>
      <c r="O69" s="25"/>
      <c r="P69" s="33" t="s">
        <v>68</v>
      </c>
      <c r="Q69" s="34"/>
      <c r="R69" s="53" t="s">
        <v>152</v>
      </c>
      <c r="S69" s="54"/>
      <c r="T69" s="54"/>
      <c r="U69" s="54"/>
      <c r="V69" s="54"/>
      <c r="W69" s="54"/>
      <c r="X69" s="54"/>
      <c r="Y69" s="55"/>
      <c r="Z69" s="56">
        <v>61156</v>
      </c>
      <c r="AA69" s="310" t="s">
        <v>19</v>
      </c>
      <c r="AB69" s="305"/>
      <c r="AD69" s="2" t="s">
        <v>30</v>
      </c>
      <c r="AE69" s="2" t="e">
        <f>IF(AND(AE31="-",AE32="-",#REF!="-"),"-",SUM(AE31,AE32,#REF!))</f>
        <v>#REF!</v>
      </c>
    </row>
    <row r="70" spans="1:31" ht="14.65" customHeight="1" thickBot="1" x14ac:dyDescent="0.2">
      <c r="A70" s="1" t="s">
        <v>153</v>
      </c>
      <c r="B70" s="1" t="s">
        <v>154</v>
      </c>
      <c r="D70" s="58" t="s">
        <v>155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311"/>
      <c r="P70" s="62">
        <v>111367</v>
      </c>
      <c r="Q70" s="63" t="s">
        <v>19</v>
      </c>
      <c r="R70" s="19" t="s">
        <v>156</v>
      </c>
      <c r="S70" s="20"/>
      <c r="T70" s="20"/>
      <c r="U70" s="20"/>
      <c r="V70" s="20"/>
      <c r="W70" s="20"/>
      <c r="X70" s="20"/>
      <c r="Y70" s="64"/>
      <c r="Z70" s="62">
        <v>111367</v>
      </c>
      <c r="AA70" s="312"/>
      <c r="AB70" s="305"/>
      <c r="AD70" s="2">
        <f>IF(AND(AD14="-",AD59="-",AD69="-"),"-",SUM(AD14,AD59,AD69))</f>
        <v>111367120719</v>
      </c>
      <c r="AE70" s="2" t="e">
        <f>IF(AND(AE29="-",AE69="-"),"-",SUM(AE29,AE69))</f>
        <v>#REF!</v>
      </c>
    </row>
    <row r="71" spans="1:31" ht="14.65" customHeight="1" x14ac:dyDescent="0.15"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Z71" s="25"/>
      <c r="AA71" s="25"/>
      <c r="AB71" s="305"/>
    </row>
    <row r="72" spans="1:31" ht="14.65" customHeight="1" x14ac:dyDescent="0.15">
      <c r="D72" s="67"/>
      <c r="E72" s="68" t="s">
        <v>157</v>
      </c>
      <c r="F72" s="6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Z72" s="66"/>
      <c r="AA72" s="66"/>
      <c r="AB72" s="305"/>
    </row>
    <row r="73" spans="1:31" ht="14.65" customHeight="1" x14ac:dyDescent="0.15">
      <c r="AB73" s="305"/>
    </row>
    <row r="74" spans="1:31" ht="14.65" customHeight="1" x14ac:dyDescent="0.15">
      <c r="AB74" s="305"/>
    </row>
    <row r="75" spans="1:31" ht="14.65" customHeight="1" x14ac:dyDescent="0.15">
      <c r="AB75" s="305"/>
    </row>
    <row r="76" spans="1:31" ht="14.65" customHeight="1" x14ac:dyDescent="0.15">
      <c r="AB76" s="305"/>
    </row>
    <row r="77" spans="1:31" ht="16.5" customHeight="1" x14ac:dyDescent="0.15">
      <c r="AB77" s="305"/>
    </row>
    <row r="78" spans="1:31" ht="14.65" customHeight="1" x14ac:dyDescent="0.15">
      <c r="AB78" s="305"/>
    </row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9:Y69"/>
    <mergeCell ref="D70:O70"/>
    <mergeCell ref="R70:Y70"/>
    <mergeCell ref="D9:AA9"/>
    <mergeCell ref="D10:AA10"/>
    <mergeCell ref="D12:O12"/>
    <mergeCell ref="P12:Q12"/>
    <mergeCell ref="R12:Y12"/>
    <mergeCell ref="Z12:AA12"/>
  </mergeCells>
  <phoneticPr fontId="1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0"/>
  <sheetViews>
    <sheetView topLeftCell="B1" zoomScale="85" zoomScaleNormal="85" zoomScaleSheetLayoutView="100" workbookViewId="0"/>
  </sheetViews>
  <sheetFormatPr defaultRowHeight="13.5" x14ac:dyDescent="0.15"/>
  <cols>
    <col min="1" max="1" width="0" style="69" hidden="1" customWidth="1"/>
    <col min="2" max="2" width="0.625" style="8" customWidth="1"/>
    <col min="3" max="3" width="1.25" style="70" customWidth="1"/>
    <col min="4" max="12" width="2.125" style="70" customWidth="1"/>
    <col min="13" max="13" width="18.375" style="70" customWidth="1"/>
    <col min="14" max="14" width="21.625" style="70" bestFit="1" customWidth="1"/>
    <col min="15" max="15" width="2.5" style="70" customWidth="1"/>
    <col min="16" max="16" width="0.625" style="70" customWidth="1"/>
    <col min="17" max="17" width="9" style="8"/>
    <col min="18" max="18" width="0" style="8" hidden="1" customWidth="1"/>
    <col min="19" max="16384" width="9" style="8"/>
  </cols>
  <sheetData>
    <row r="1" spans="1:27" x14ac:dyDescent="0.15">
      <c r="C1" s="70" t="s">
        <v>0</v>
      </c>
    </row>
    <row r="2" spans="1:27" x14ac:dyDescent="0.15">
      <c r="C2" s="70" t="s">
        <v>1</v>
      </c>
    </row>
    <row r="3" spans="1:27" x14ac:dyDescent="0.15">
      <c r="C3" s="70" t="s">
        <v>2</v>
      </c>
    </row>
    <row r="4" spans="1:27" x14ac:dyDescent="0.15">
      <c r="C4" s="70" t="s">
        <v>364</v>
      </c>
    </row>
    <row r="5" spans="1:27" x14ac:dyDescent="0.15">
      <c r="C5" s="70" t="s">
        <v>365</v>
      </c>
    </row>
    <row r="6" spans="1:27" x14ac:dyDescent="0.15">
      <c r="C6" s="70" t="s">
        <v>5</v>
      </c>
    </row>
    <row r="7" spans="1:27" x14ac:dyDescent="0.15">
      <c r="C7" s="70" t="s">
        <v>6</v>
      </c>
    </row>
    <row r="8" spans="1:27" x14ac:dyDescent="0.15">
      <c r="A8" s="3"/>
      <c r="C8" s="71"/>
      <c r="D8" s="71"/>
      <c r="E8" s="71"/>
      <c r="F8" s="71"/>
      <c r="G8" s="71"/>
      <c r="H8" s="71"/>
      <c r="I8" s="71"/>
      <c r="J8" s="5"/>
      <c r="K8" s="5"/>
      <c r="L8" s="5"/>
      <c r="M8" s="5"/>
      <c r="N8" s="5"/>
      <c r="O8" s="5"/>
      <c r="P8" s="72"/>
    </row>
    <row r="9" spans="1:27" ht="24" x14ac:dyDescent="0.2">
      <c r="C9" s="73" t="s">
        <v>371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27" ht="17.25" x14ac:dyDescent="0.2">
      <c r="C10" s="75" t="s">
        <v>372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4"/>
    </row>
    <row r="11" spans="1:27" ht="17.25" x14ac:dyDescent="0.2">
      <c r="C11" s="75" t="s">
        <v>373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4"/>
    </row>
    <row r="12" spans="1:27" ht="18" thickBot="1" x14ac:dyDescent="0.25">
      <c r="C12" s="76"/>
      <c r="D12" s="74"/>
      <c r="E12" s="74"/>
      <c r="F12" s="74"/>
      <c r="G12" s="74"/>
      <c r="H12" s="74"/>
      <c r="I12" s="74"/>
      <c r="J12" s="74"/>
      <c r="K12" s="74"/>
      <c r="L12" s="74"/>
      <c r="M12" s="77"/>
      <c r="N12" s="74"/>
      <c r="O12" s="77" t="s">
        <v>9</v>
      </c>
      <c r="P12" s="74"/>
    </row>
    <row r="13" spans="1:27" ht="18" thickBot="1" x14ac:dyDescent="0.25">
      <c r="A13" s="69" t="s">
        <v>10</v>
      </c>
      <c r="C13" s="78" t="s">
        <v>12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80" t="s">
        <v>13</v>
      </c>
      <c r="O13" s="81"/>
      <c r="P13" s="74"/>
    </row>
    <row r="14" spans="1:27" x14ac:dyDescent="0.15">
      <c r="A14" s="69" t="s">
        <v>161</v>
      </c>
      <c r="C14" s="82"/>
      <c r="D14" s="83" t="s">
        <v>162</v>
      </c>
      <c r="E14" s="83"/>
      <c r="F14" s="84"/>
      <c r="G14" s="83"/>
      <c r="H14" s="83"/>
      <c r="I14" s="83"/>
      <c r="J14" s="83"/>
      <c r="K14" s="84"/>
      <c r="L14" s="84"/>
      <c r="M14" s="84"/>
      <c r="N14" s="85">
        <v>31535</v>
      </c>
      <c r="O14" s="86" t="s">
        <v>19</v>
      </c>
      <c r="P14" s="87"/>
      <c r="R14" s="8">
        <f>IF(AND(R15="-",R30="-"),"-",SUM(R15,R30))</f>
        <v>31535316666</v>
      </c>
      <c r="AA14" s="313"/>
    </row>
    <row r="15" spans="1:27" x14ac:dyDescent="0.15">
      <c r="A15" s="69" t="s">
        <v>163</v>
      </c>
      <c r="C15" s="82"/>
      <c r="D15" s="83"/>
      <c r="E15" s="83" t="s">
        <v>164</v>
      </c>
      <c r="F15" s="83"/>
      <c r="G15" s="83"/>
      <c r="H15" s="83"/>
      <c r="I15" s="83"/>
      <c r="J15" s="83"/>
      <c r="K15" s="84"/>
      <c r="L15" s="84"/>
      <c r="M15" s="84"/>
      <c r="N15" s="85">
        <v>14170</v>
      </c>
      <c r="O15" s="88"/>
      <c r="P15" s="87"/>
      <c r="R15" s="8">
        <f>IF(COUNTIF(R16:R29,"-")=COUNTA(R16:R29),"-",SUM(R16,R21,R26))</f>
        <v>14169687173</v>
      </c>
      <c r="AA15" s="313"/>
    </row>
    <row r="16" spans="1:27" x14ac:dyDescent="0.15">
      <c r="A16" s="69" t="s">
        <v>165</v>
      </c>
      <c r="C16" s="82"/>
      <c r="D16" s="83"/>
      <c r="E16" s="83"/>
      <c r="F16" s="83" t="s">
        <v>166</v>
      </c>
      <c r="G16" s="83"/>
      <c r="H16" s="83"/>
      <c r="I16" s="83"/>
      <c r="J16" s="83"/>
      <c r="K16" s="84"/>
      <c r="L16" s="84"/>
      <c r="M16" s="84"/>
      <c r="N16" s="85">
        <v>3933</v>
      </c>
      <c r="O16" s="88"/>
      <c r="P16" s="87"/>
      <c r="R16" s="8">
        <f>IF(COUNTIF(R17:R20,"-")=COUNTA(R17:R20),"-",SUM(R17:R20))</f>
        <v>3933079286</v>
      </c>
      <c r="AA16" s="313"/>
    </row>
    <row r="17" spans="1:27" x14ac:dyDescent="0.15">
      <c r="A17" s="69" t="s">
        <v>167</v>
      </c>
      <c r="C17" s="82"/>
      <c r="D17" s="83"/>
      <c r="E17" s="83"/>
      <c r="F17" s="83"/>
      <c r="G17" s="83" t="s">
        <v>168</v>
      </c>
      <c r="H17" s="83"/>
      <c r="I17" s="83"/>
      <c r="J17" s="83"/>
      <c r="K17" s="84"/>
      <c r="L17" s="84"/>
      <c r="M17" s="84"/>
      <c r="N17" s="85">
        <v>3142</v>
      </c>
      <c r="O17" s="88"/>
      <c r="P17" s="87"/>
      <c r="R17" s="8">
        <v>3141642888</v>
      </c>
      <c r="AA17" s="313"/>
    </row>
    <row r="18" spans="1:27" x14ac:dyDescent="0.15">
      <c r="A18" s="69" t="s">
        <v>169</v>
      </c>
      <c r="C18" s="82"/>
      <c r="D18" s="83"/>
      <c r="E18" s="83"/>
      <c r="F18" s="83"/>
      <c r="G18" s="83" t="s">
        <v>170</v>
      </c>
      <c r="H18" s="83"/>
      <c r="I18" s="83"/>
      <c r="J18" s="83"/>
      <c r="K18" s="84"/>
      <c r="L18" s="84"/>
      <c r="M18" s="84"/>
      <c r="N18" s="85">
        <v>273</v>
      </c>
      <c r="O18" s="88"/>
      <c r="P18" s="87"/>
      <c r="R18" s="8">
        <v>272585661</v>
      </c>
      <c r="AA18" s="313"/>
    </row>
    <row r="19" spans="1:27" x14ac:dyDescent="0.15">
      <c r="A19" s="69" t="s">
        <v>171</v>
      </c>
      <c r="C19" s="82"/>
      <c r="D19" s="83"/>
      <c r="E19" s="83"/>
      <c r="F19" s="83"/>
      <c r="G19" s="83" t="s">
        <v>172</v>
      </c>
      <c r="H19" s="83"/>
      <c r="I19" s="83"/>
      <c r="J19" s="83"/>
      <c r="K19" s="84"/>
      <c r="L19" s="84"/>
      <c r="M19" s="84"/>
      <c r="N19" s="85">
        <v>153</v>
      </c>
      <c r="O19" s="88"/>
      <c r="P19" s="87"/>
      <c r="R19" s="8">
        <v>153364013</v>
      </c>
      <c r="AA19" s="313"/>
    </row>
    <row r="20" spans="1:27" x14ac:dyDescent="0.15">
      <c r="A20" s="69" t="s">
        <v>173</v>
      </c>
      <c r="C20" s="82"/>
      <c r="D20" s="83"/>
      <c r="E20" s="83"/>
      <c r="F20" s="83"/>
      <c r="G20" s="83" t="s">
        <v>43</v>
      </c>
      <c r="H20" s="83"/>
      <c r="I20" s="83"/>
      <c r="J20" s="83"/>
      <c r="K20" s="84"/>
      <c r="L20" s="84"/>
      <c r="M20" s="84"/>
      <c r="N20" s="85">
        <v>365</v>
      </c>
      <c r="O20" s="88"/>
      <c r="P20" s="87"/>
      <c r="R20" s="8">
        <v>365486724</v>
      </c>
      <c r="AA20" s="313"/>
    </row>
    <row r="21" spans="1:27" x14ac:dyDescent="0.15">
      <c r="A21" s="69" t="s">
        <v>174</v>
      </c>
      <c r="C21" s="82"/>
      <c r="D21" s="83"/>
      <c r="E21" s="83"/>
      <c r="F21" s="83" t="s">
        <v>175</v>
      </c>
      <c r="G21" s="83"/>
      <c r="H21" s="83"/>
      <c r="I21" s="83"/>
      <c r="J21" s="83"/>
      <c r="K21" s="84"/>
      <c r="L21" s="84"/>
      <c r="M21" s="84"/>
      <c r="N21" s="85">
        <v>9601</v>
      </c>
      <c r="O21" s="88"/>
      <c r="P21" s="87"/>
      <c r="R21" s="8">
        <f>IF(COUNTIF(R22:R25,"-")=COUNTA(R22:R25),"-",SUM(R22:R25))</f>
        <v>9600662250</v>
      </c>
      <c r="AA21" s="313"/>
    </row>
    <row r="22" spans="1:27" x14ac:dyDescent="0.15">
      <c r="A22" s="69" t="s">
        <v>176</v>
      </c>
      <c r="C22" s="82"/>
      <c r="D22" s="83"/>
      <c r="E22" s="83"/>
      <c r="F22" s="83"/>
      <c r="G22" s="83" t="s">
        <v>177</v>
      </c>
      <c r="H22" s="83"/>
      <c r="I22" s="83"/>
      <c r="J22" s="83"/>
      <c r="K22" s="84"/>
      <c r="L22" s="84"/>
      <c r="M22" s="84"/>
      <c r="N22" s="85">
        <v>5270</v>
      </c>
      <c r="O22" s="88"/>
      <c r="P22" s="87"/>
      <c r="R22" s="8">
        <v>5269750235</v>
      </c>
      <c r="AA22" s="313"/>
    </row>
    <row r="23" spans="1:27" x14ac:dyDescent="0.15">
      <c r="A23" s="69" t="s">
        <v>178</v>
      </c>
      <c r="C23" s="82"/>
      <c r="D23" s="83"/>
      <c r="E23" s="83"/>
      <c r="F23" s="83"/>
      <c r="G23" s="83" t="s">
        <v>179</v>
      </c>
      <c r="H23" s="83"/>
      <c r="I23" s="83"/>
      <c r="J23" s="83"/>
      <c r="K23" s="84"/>
      <c r="L23" s="84"/>
      <c r="M23" s="84"/>
      <c r="N23" s="85">
        <v>884</v>
      </c>
      <c r="O23" s="88"/>
      <c r="P23" s="87"/>
      <c r="R23" s="8">
        <v>883962338</v>
      </c>
      <c r="AA23" s="313"/>
    </row>
    <row r="24" spans="1:27" x14ac:dyDescent="0.15">
      <c r="A24" s="69" t="s">
        <v>180</v>
      </c>
      <c r="C24" s="82"/>
      <c r="D24" s="83"/>
      <c r="E24" s="83"/>
      <c r="F24" s="83"/>
      <c r="G24" s="83" t="s">
        <v>181</v>
      </c>
      <c r="H24" s="83"/>
      <c r="I24" s="83"/>
      <c r="J24" s="83"/>
      <c r="K24" s="84"/>
      <c r="L24" s="84"/>
      <c r="M24" s="84"/>
      <c r="N24" s="85">
        <v>3420</v>
      </c>
      <c r="O24" s="88"/>
      <c r="P24" s="87"/>
      <c r="R24" s="8">
        <v>3420436890</v>
      </c>
      <c r="AA24" s="313"/>
    </row>
    <row r="25" spans="1:27" x14ac:dyDescent="0.15">
      <c r="A25" s="69" t="s">
        <v>182</v>
      </c>
      <c r="C25" s="82"/>
      <c r="D25" s="83"/>
      <c r="E25" s="83"/>
      <c r="F25" s="83"/>
      <c r="G25" s="83" t="s">
        <v>43</v>
      </c>
      <c r="H25" s="83"/>
      <c r="I25" s="83"/>
      <c r="J25" s="83"/>
      <c r="K25" s="84"/>
      <c r="L25" s="84"/>
      <c r="M25" s="84"/>
      <c r="N25" s="85">
        <v>27</v>
      </c>
      <c r="O25" s="88"/>
      <c r="P25" s="87"/>
      <c r="R25" s="8">
        <v>26512787</v>
      </c>
      <c r="AA25" s="313"/>
    </row>
    <row r="26" spans="1:27" x14ac:dyDescent="0.15">
      <c r="A26" s="69" t="s">
        <v>183</v>
      </c>
      <c r="C26" s="82"/>
      <c r="D26" s="83"/>
      <c r="E26" s="83"/>
      <c r="F26" s="83" t="s">
        <v>184</v>
      </c>
      <c r="G26" s="83"/>
      <c r="H26" s="83"/>
      <c r="I26" s="83"/>
      <c r="J26" s="83"/>
      <c r="K26" s="84"/>
      <c r="L26" s="84"/>
      <c r="M26" s="84"/>
      <c r="N26" s="85">
        <v>636</v>
      </c>
      <c r="O26" s="88"/>
      <c r="P26" s="87"/>
      <c r="R26" s="8">
        <f>IF(COUNTIF(R27:R29,"-")=COUNTA(R27:R29),"-",SUM(R27:R29))</f>
        <v>635945637</v>
      </c>
      <c r="AA26" s="313"/>
    </row>
    <row r="27" spans="1:27" x14ac:dyDescent="0.15">
      <c r="A27" s="69" t="s">
        <v>185</v>
      </c>
      <c r="C27" s="82"/>
      <c r="D27" s="83"/>
      <c r="E27" s="83"/>
      <c r="F27" s="84"/>
      <c r="G27" s="84" t="s">
        <v>186</v>
      </c>
      <c r="H27" s="84"/>
      <c r="I27" s="83"/>
      <c r="J27" s="83"/>
      <c r="K27" s="84"/>
      <c r="L27" s="84"/>
      <c r="M27" s="84"/>
      <c r="N27" s="85">
        <v>153</v>
      </c>
      <c r="O27" s="88"/>
      <c r="P27" s="87"/>
      <c r="R27" s="8">
        <v>152791149</v>
      </c>
      <c r="AA27" s="313"/>
    </row>
    <row r="28" spans="1:27" x14ac:dyDescent="0.15">
      <c r="A28" s="69" t="s">
        <v>188</v>
      </c>
      <c r="C28" s="82"/>
      <c r="D28" s="83"/>
      <c r="E28" s="83"/>
      <c r="F28" s="84"/>
      <c r="G28" s="83" t="s">
        <v>189</v>
      </c>
      <c r="H28" s="83"/>
      <c r="I28" s="83"/>
      <c r="J28" s="83"/>
      <c r="K28" s="84"/>
      <c r="L28" s="84"/>
      <c r="M28" s="84"/>
      <c r="N28" s="85">
        <v>38</v>
      </c>
      <c r="O28" s="88"/>
      <c r="P28" s="87"/>
      <c r="R28" s="8">
        <v>38133312</v>
      </c>
      <c r="AA28" s="313"/>
    </row>
    <row r="29" spans="1:27" x14ac:dyDescent="0.15">
      <c r="A29" s="69" t="s">
        <v>190</v>
      </c>
      <c r="C29" s="82"/>
      <c r="D29" s="83"/>
      <c r="E29" s="83"/>
      <c r="F29" s="84"/>
      <c r="G29" s="83" t="s">
        <v>43</v>
      </c>
      <c r="H29" s="83"/>
      <c r="I29" s="83"/>
      <c r="J29" s="83"/>
      <c r="K29" s="84"/>
      <c r="L29" s="84"/>
      <c r="M29" s="84"/>
      <c r="N29" s="85">
        <v>445</v>
      </c>
      <c r="O29" s="88"/>
      <c r="P29" s="87"/>
      <c r="R29" s="8">
        <v>445021176</v>
      </c>
      <c r="AA29" s="313"/>
    </row>
    <row r="30" spans="1:27" x14ac:dyDescent="0.15">
      <c r="A30" s="69" t="s">
        <v>191</v>
      </c>
      <c r="C30" s="82"/>
      <c r="D30" s="83"/>
      <c r="E30" s="84" t="s">
        <v>192</v>
      </c>
      <c r="F30" s="84"/>
      <c r="G30" s="83"/>
      <c r="H30" s="83"/>
      <c r="I30" s="83"/>
      <c r="J30" s="83"/>
      <c r="K30" s="84"/>
      <c r="L30" s="84"/>
      <c r="M30" s="84"/>
      <c r="N30" s="85">
        <v>17366</v>
      </c>
      <c r="O30" s="88"/>
      <c r="P30" s="87"/>
      <c r="R30" s="8">
        <f>IF(COUNTIF(R31:R34,"-")=COUNTA(R31:R34),"-",SUM(R31:R34))</f>
        <v>17365629493</v>
      </c>
      <c r="AA30" s="313"/>
    </row>
    <row r="31" spans="1:27" x14ac:dyDescent="0.15">
      <c r="A31" s="69" t="s">
        <v>193</v>
      </c>
      <c r="C31" s="82"/>
      <c r="D31" s="83"/>
      <c r="E31" s="83"/>
      <c r="F31" s="83" t="s">
        <v>194</v>
      </c>
      <c r="G31" s="83"/>
      <c r="H31" s="83"/>
      <c r="I31" s="83"/>
      <c r="J31" s="83"/>
      <c r="K31" s="84"/>
      <c r="L31" s="84"/>
      <c r="M31" s="84"/>
      <c r="N31" s="85">
        <v>6499</v>
      </c>
      <c r="O31" s="88"/>
      <c r="P31" s="87"/>
      <c r="R31" s="8">
        <v>6498557823</v>
      </c>
      <c r="AA31" s="313"/>
    </row>
    <row r="32" spans="1:27" x14ac:dyDescent="0.15">
      <c r="A32" s="69" t="s">
        <v>195</v>
      </c>
      <c r="C32" s="82"/>
      <c r="D32" s="83"/>
      <c r="E32" s="83"/>
      <c r="F32" s="83" t="s">
        <v>196</v>
      </c>
      <c r="G32" s="83"/>
      <c r="H32" s="83"/>
      <c r="I32" s="83"/>
      <c r="J32" s="83"/>
      <c r="K32" s="84"/>
      <c r="L32" s="84"/>
      <c r="M32" s="84"/>
      <c r="N32" s="85">
        <v>10851</v>
      </c>
      <c r="O32" s="88"/>
      <c r="P32" s="87"/>
      <c r="R32" s="8">
        <v>10850784037</v>
      </c>
      <c r="AA32" s="313"/>
    </row>
    <row r="33" spans="1:27" x14ac:dyDescent="0.15">
      <c r="A33" s="69" t="s">
        <v>197</v>
      </c>
      <c r="C33" s="82"/>
      <c r="D33" s="83"/>
      <c r="E33" s="83"/>
      <c r="F33" s="83" t="s">
        <v>198</v>
      </c>
      <c r="G33" s="83"/>
      <c r="H33" s="83"/>
      <c r="I33" s="83"/>
      <c r="J33" s="83"/>
      <c r="K33" s="84"/>
      <c r="L33" s="84"/>
      <c r="M33" s="84"/>
      <c r="N33" s="85">
        <v>0</v>
      </c>
      <c r="O33" s="88"/>
      <c r="P33" s="87"/>
      <c r="R33" s="8">
        <v>0</v>
      </c>
      <c r="AA33" s="313"/>
    </row>
    <row r="34" spans="1:27" x14ac:dyDescent="0.15">
      <c r="A34" s="69" t="s">
        <v>199</v>
      </c>
      <c r="C34" s="82"/>
      <c r="D34" s="83"/>
      <c r="E34" s="83"/>
      <c r="F34" s="83" t="s">
        <v>43</v>
      </c>
      <c r="G34" s="83"/>
      <c r="H34" s="83"/>
      <c r="I34" s="83"/>
      <c r="J34" s="83"/>
      <c r="K34" s="84"/>
      <c r="L34" s="84"/>
      <c r="M34" s="84"/>
      <c r="N34" s="85">
        <v>16</v>
      </c>
      <c r="O34" s="88"/>
      <c r="P34" s="87"/>
      <c r="R34" s="8">
        <v>16287633</v>
      </c>
      <c r="AA34" s="313"/>
    </row>
    <row r="35" spans="1:27" x14ac:dyDescent="0.15">
      <c r="A35" s="69" t="s">
        <v>200</v>
      </c>
      <c r="C35" s="82"/>
      <c r="D35" s="83" t="s">
        <v>201</v>
      </c>
      <c r="E35" s="83"/>
      <c r="F35" s="83"/>
      <c r="G35" s="83"/>
      <c r="H35" s="83"/>
      <c r="I35" s="83"/>
      <c r="J35" s="83"/>
      <c r="K35" s="84"/>
      <c r="L35" s="84"/>
      <c r="M35" s="84"/>
      <c r="N35" s="85">
        <v>2841</v>
      </c>
      <c r="O35" s="88"/>
      <c r="P35" s="87"/>
      <c r="R35" s="8">
        <f>IF(COUNTIF(R36:R37,"-")=COUNTA(R36:R37),"-",SUM(R36:R37))</f>
        <v>2841321887</v>
      </c>
      <c r="AA35" s="313"/>
    </row>
    <row r="36" spans="1:27" x14ac:dyDescent="0.15">
      <c r="A36" s="69" t="s">
        <v>202</v>
      </c>
      <c r="C36" s="82"/>
      <c r="D36" s="83"/>
      <c r="E36" s="83" t="s">
        <v>203</v>
      </c>
      <c r="F36" s="83"/>
      <c r="G36" s="83"/>
      <c r="H36" s="83"/>
      <c r="I36" s="83"/>
      <c r="J36" s="83"/>
      <c r="K36" s="89"/>
      <c r="L36" s="89"/>
      <c r="M36" s="89"/>
      <c r="N36" s="85">
        <v>1877</v>
      </c>
      <c r="O36" s="88"/>
      <c r="P36" s="87"/>
      <c r="R36" s="8">
        <v>1877168492</v>
      </c>
      <c r="AA36" s="313"/>
    </row>
    <row r="37" spans="1:27" x14ac:dyDescent="0.15">
      <c r="A37" s="69" t="s">
        <v>204</v>
      </c>
      <c r="C37" s="82"/>
      <c r="D37" s="83"/>
      <c r="E37" s="83" t="s">
        <v>43</v>
      </c>
      <c r="F37" s="83"/>
      <c r="G37" s="84"/>
      <c r="H37" s="83"/>
      <c r="I37" s="83"/>
      <c r="J37" s="83"/>
      <c r="K37" s="89"/>
      <c r="L37" s="89"/>
      <c r="M37" s="89"/>
      <c r="N37" s="85">
        <v>964</v>
      </c>
      <c r="O37" s="88"/>
      <c r="P37" s="87"/>
      <c r="R37" s="8">
        <v>964153395</v>
      </c>
      <c r="AA37" s="313"/>
    </row>
    <row r="38" spans="1:27" x14ac:dyDescent="0.15">
      <c r="A38" s="69" t="s">
        <v>205</v>
      </c>
      <c r="C38" s="90" t="s">
        <v>206</v>
      </c>
      <c r="D38" s="91"/>
      <c r="E38" s="91"/>
      <c r="F38" s="91"/>
      <c r="G38" s="91"/>
      <c r="H38" s="91"/>
      <c r="I38" s="91"/>
      <c r="J38" s="91"/>
      <c r="K38" s="92"/>
      <c r="L38" s="92"/>
      <c r="M38" s="92"/>
      <c r="N38" s="314">
        <v>-28694</v>
      </c>
      <c r="O38" s="94"/>
      <c r="P38" s="87"/>
      <c r="R38" s="8">
        <f>IF(COUNTIF(R14:R35,"-")=COUNTA(R14:R35),"-",SUM(R35)-SUM(R14))</f>
        <v>-28693994779</v>
      </c>
      <c r="AA38" s="313"/>
    </row>
    <row r="39" spans="1:27" x14ac:dyDescent="0.15">
      <c r="A39" s="69" t="s">
        <v>207</v>
      </c>
      <c r="C39" s="82"/>
      <c r="D39" s="83" t="s">
        <v>208</v>
      </c>
      <c r="E39" s="83"/>
      <c r="F39" s="84"/>
      <c r="G39" s="83"/>
      <c r="H39" s="83"/>
      <c r="I39" s="83"/>
      <c r="J39" s="83"/>
      <c r="K39" s="84"/>
      <c r="L39" s="84"/>
      <c r="M39" s="84"/>
      <c r="N39" s="85">
        <v>17</v>
      </c>
      <c r="O39" s="86"/>
      <c r="P39" s="87"/>
      <c r="R39" s="8">
        <f>IF(COUNTIF(R40:R44,"-")=COUNTA(R40:R44),"-",SUM(R40:R44))</f>
        <v>17277930</v>
      </c>
      <c r="AA39" s="313"/>
    </row>
    <row r="40" spans="1:27" x14ac:dyDescent="0.15">
      <c r="A40" s="69" t="s">
        <v>209</v>
      </c>
      <c r="C40" s="82"/>
      <c r="D40" s="83"/>
      <c r="E40" s="84" t="s">
        <v>210</v>
      </c>
      <c r="F40" s="84"/>
      <c r="G40" s="83"/>
      <c r="H40" s="83"/>
      <c r="I40" s="83"/>
      <c r="J40" s="83"/>
      <c r="K40" s="84"/>
      <c r="L40" s="84"/>
      <c r="M40" s="84"/>
      <c r="N40" s="85" t="s">
        <v>374</v>
      </c>
      <c r="O40" s="88"/>
      <c r="P40" s="87"/>
      <c r="R40" s="8" t="s">
        <v>30</v>
      </c>
      <c r="AA40" s="313"/>
    </row>
    <row r="41" spans="1:27" x14ac:dyDescent="0.15">
      <c r="A41" s="69" t="s">
        <v>211</v>
      </c>
      <c r="C41" s="82"/>
      <c r="D41" s="83"/>
      <c r="E41" s="84" t="s">
        <v>212</v>
      </c>
      <c r="F41" s="84"/>
      <c r="G41" s="83"/>
      <c r="H41" s="83"/>
      <c r="I41" s="83"/>
      <c r="J41" s="83"/>
      <c r="K41" s="84"/>
      <c r="L41" s="84"/>
      <c r="M41" s="84"/>
      <c r="N41" s="85">
        <v>7</v>
      </c>
      <c r="O41" s="88"/>
      <c r="P41" s="87"/>
      <c r="R41" s="8">
        <v>7270704</v>
      </c>
      <c r="AA41" s="313"/>
    </row>
    <row r="42" spans="1:27" x14ac:dyDescent="0.15">
      <c r="A42" s="69" t="s">
        <v>213</v>
      </c>
      <c r="C42" s="82"/>
      <c r="D42" s="83"/>
      <c r="E42" s="84" t="s">
        <v>214</v>
      </c>
      <c r="F42" s="84"/>
      <c r="G42" s="83"/>
      <c r="H42" s="84"/>
      <c r="I42" s="83"/>
      <c r="J42" s="83"/>
      <c r="K42" s="84"/>
      <c r="L42" s="84"/>
      <c r="M42" s="84"/>
      <c r="N42" s="85" t="s">
        <v>244</v>
      </c>
      <c r="O42" s="88"/>
      <c r="P42" s="87"/>
      <c r="R42" s="8" t="s">
        <v>30</v>
      </c>
      <c r="AA42" s="313"/>
    </row>
    <row r="43" spans="1:27" x14ac:dyDescent="0.15">
      <c r="A43" s="69" t="s">
        <v>215</v>
      </c>
      <c r="C43" s="82"/>
      <c r="D43" s="83"/>
      <c r="E43" s="83" t="s">
        <v>216</v>
      </c>
      <c r="F43" s="83"/>
      <c r="G43" s="83"/>
      <c r="H43" s="83"/>
      <c r="I43" s="83"/>
      <c r="J43" s="83"/>
      <c r="K43" s="84"/>
      <c r="L43" s="84"/>
      <c r="M43" s="84"/>
      <c r="N43" s="85" t="s">
        <v>374</v>
      </c>
      <c r="O43" s="88"/>
      <c r="P43" s="87"/>
      <c r="R43" s="8" t="s">
        <v>30</v>
      </c>
      <c r="AA43" s="313"/>
    </row>
    <row r="44" spans="1:27" x14ac:dyDescent="0.15">
      <c r="A44" s="69" t="s">
        <v>217</v>
      </c>
      <c r="C44" s="82"/>
      <c r="D44" s="83"/>
      <c r="E44" s="83" t="s">
        <v>43</v>
      </c>
      <c r="F44" s="83"/>
      <c r="G44" s="83"/>
      <c r="H44" s="83"/>
      <c r="I44" s="83"/>
      <c r="J44" s="83"/>
      <c r="K44" s="84"/>
      <c r="L44" s="84"/>
      <c r="M44" s="84"/>
      <c r="N44" s="85">
        <v>10</v>
      </c>
      <c r="O44" s="88"/>
      <c r="P44" s="87"/>
      <c r="R44" s="8">
        <v>10007226</v>
      </c>
      <c r="AA44" s="313"/>
    </row>
    <row r="45" spans="1:27" x14ac:dyDescent="0.15">
      <c r="A45" s="69" t="s">
        <v>219</v>
      </c>
      <c r="C45" s="82"/>
      <c r="D45" s="83" t="s">
        <v>220</v>
      </c>
      <c r="E45" s="83"/>
      <c r="F45" s="83"/>
      <c r="G45" s="83"/>
      <c r="H45" s="83"/>
      <c r="I45" s="83"/>
      <c r="J45" s="83"/>
      <c r="K45" s="89"/>
      <c r="L45" s="89"/>
      <c r="M45" s="89"/>
      <c r="N45" s="85">
        <v>21</v>
      </c>
      <c r="O45" s="86"/>
      <c r="P45" s="87"/>
      <c r="R45" s="8">
        <f>IF(COUNTIF(R46:R47,"-")=COUNTA(R46:R47),"-",SUM(R46:R47))</f>
        <v>20859531</v>
      </c>
      <c r="AA45" s="313"/>
    </row>
    <row r="46" spans="1:27" x14ac:dyDescent="0.15">
      <c r="A46" s="69" t="s">
        <v>221</v>
      </c>
      <c r="C46" s="82"/>
      <c r="D46" s="83"/>
      <c r="E46" s="83" t="s">
        <v>222</v>
      </c>
      <c r="F46" s="83"/>
      <c r="G46" s="83"/>
      <c r="H46" s="83"/>
      <c r="I46" s="83"/>
      <c r="J46" s="83"/>
      <c r="K46" s="89"/>
      <c r="L46" s="89"/>
      <c r="M46" s="89"/>
      <c r="N46" s="85">
        <v>8</v>
      </c>
      <c r="O46" s="88"/>
      <c r="P46" s="87"/>
      <c r="R46" s="8">
        <v>7674815</v>
      </c>
      <c r="AA46" s="313"/>
    </row>
    <row r="47" spans="1:27" ht="14.25" thickBot="1" x14ac:dyDescent="0.2">
      <c r="A47" s="69" t="s">
        <v>223</v>
      </c>
      <c r="C47" s="82"/>
      <c r="D47" s="83"/>
      <c r="E47" s="83" t="s">
        <v>43</v>
      </c>
      <c r="F47" s="83"/>
      <c r="G47" s="83"/>
      <c r="H47" s="83"/>
      <c r="I47" s="83"/>
      <c r="J47" s="83"/>
      <c r="K47" s="89"/>
      <c r="L47" s="89"/>
      <c r="M47" s="89"/>
      <c r="N47" s="85">
        <v>13</v>
      </c>
      <c r="O47" s="88"/>
      <c r="P47" s="87"/>
      <c r="R47" s="8">
        <v>13184716</v>
      </c>
      <c r="AA47" s="313"/>
    </row>
    <row r="48" spans="1:27" ht="14.25" thickBot="1" x14ac:dyDescent="0.2">
      <c r="A48" s="69" t="s">
        <v>224</v>
      </c>
      <c r="C48" s="95" t="s">
        <v>225</v>
      </c>
      <c r="D48" s="96"/>
      <c r="E48" s="96"/>
      <c r="F48" s="96"/>
      <c r="G48" s="96"/>
      <c r="H48" s="96"/>
      <c r="I48" s="96"/>
      <c r="J48" s="96"/>
      <c r="K48" s="97"/>
      <c r="L48" s="97"/>
      <c r="M48" s="97"/>
      <c r="N48" s="315">
        <v>-28690</v>
      </c>
      <c r="O48" s="99"/>
      <c r="P48" s="87"/>
      <c r="R48" s="8">
        <f>IF(COUNTIF(R38:R47,"-")=COUNTA(R38:R47),"-",SUM(R38,R45)-SUM(R39))</f>
        <v>-28690413178</v>
      </c>
      <c r="AA48" s="313"/>
    </row>
    <row r="49" spans="1:12" s="101" customFormat="1" ht="3.75" customHeight="1" x14ac:dyDescent="0.15">
      <c r="A49" s="100"/>
      <c r="C49" s="102"/>
      <c r="D49" s="102"/>
      <c r="E49" s="103"/>
      <c r="F49" s="103"/>
      <c r="G49" s="103"/>
      <c r="H49" s="103"/>
      <c r="I49" s="103"/>
      <c r="J49" s="104"/>
      <c r="K49" s="104"/>
      <c r="L49" s="104"/>
    </row>
    <row r="50" spans="1:12" s="101" customFormat="1" ht="15.6" customHeight="1" x14ac:dyDescent="0.15">
      <c r="A50" s="100"/>
      <c r="C50" s="105"/>
      <c r="D50" s="105" t="s">
        <v>157</v>
      </c>
      <c r="E50" s="106"/>
      <c r="F50" s="106"/>
      <c r="G50" s="106"/>
      <c r="H50" s="106"/>
      <c r="I50" s="106"/>
      <c r="J50" s="107"/>
      <c r="K50" s="107"/>
      <c r="L50" s="107"/>
    </row>
  </sheetData>
  <mergeCells count="5">
    <mergeCell ref="C9:O9"/>
    <mergeCell ref="C10:O10"/>
    <mergeCell ref="C11:O11"/>
    <mergeCell ref="C13:M13"/>
    <mergeCell ref="N13:O13"/>
  </mergeCells>
  <phoneticPr fontId="12"/>
  <pageMargins left="0.7" right="0.7" top="0.39370078740157477" bottom="0.39370078740157477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0" style="108" hidden="1" customWidth="1"/>
    <col min="2" max="2" width="1.125" style="109" customWidth="1"/>
    <col min="3" max="3" width="1.625" style="109" customWidth="1"/>
    <col min="4" max="9" width="2" style="109" customWidth="1"/>
    <col min="10" max="10" width="15.375" style="109" customWidth="1"/>
    <col min="11" max="11" width="21.625" style="109" bestFit="1" customWidth="1"/>
    <col min="12" max="12" width="3" style="109" bestFit="1" customWidth="1"/>
    <col min="13" max="13" width="21.625" style="109" bestFit="1" customWidth="1"/>
    <col min="14" max="14" width="3" style="109" bestFit="1" customWidth="1"/>
    <col min="15" max="15" width="21.625" style="109" bestFit="1" customWidth="1"/>
    <col min="16" max="16" width="3" style="109" bestFit="1" customWidth="1"/>
    <col min="17" max="17" width="21.625" style="109" hidden="1" customWidth="1"/>
    <col min="18" max="18" width="3" style="109" hidden="1" customWidth="1"/>
    <col min="19" max="19" width="1" style="109" customWidth="1"/>
    <col min="20" max="20" width="9" style="109"/>
    <col min="21" max="24" width="0" style="109" hidden="1" customWidth="1"/>
    <col min="25" max="16384" width="9" style="109"/>
  </cols>
  <sheetData>
    <row r="1" spans="1:24" x14ac:dyDescent="0.15">
      <c r="C1" s="109" t="s">
        <v>0</v>
      </c>
    </row>
    <row r="2" spans="1:24" x14ac:dyDescent="0.15">
      <c r="C2" s="109" t="s">
        <v>1</v>
      </c>
    </row>
    <row r="3" spans="1:24" x14ac:dyDescent="0.15">
      <c r="C3" s="109" t="s">
        <v>2</v>
      </c>
    </row>
    <row r="4" spans="1:24" x14ac:dyDescent="0.15">
      <c r="C4" s="109" t="s">
        <v>364</v>
      </c>
    </row>
    <row r="5" spans="1:24" x14ac:dyDescent="0.15">
      <c r="C5" s="109" t="s">
        <v>365</v>
      </c>
    </row>
    <row r="6" spans="1:24" x14ac:dyDescent="0.15">
      <c r="C6" s="109" t="s">
        <v>5</v>
      </c>
    </row>
    <row r="7" spans="1:24" x14ac:dyDescent="0.15">
      <c r="C7" s="109" t="s">
        <v>6</v>
      </c>
    </row>
    <row r="9" spans="1:24" ht="24" x14ac:dyDescent="0.25">
      <c r="B9" s="110"/>
      <c r="C9" s="111" t="s">
        <v>375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</row>
    <row r="10" spans="1:24" ht="17.25" x14ac:dyDescent="0.2">
      <c r="B10" s="112"/>
      <c r="C10" s="113" t="s">
        <v>372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1:24" ht="17.25" x14ac:dyDescent="0.2">
      <c r="B11" s="112"/>
      <c r="C11" s="113" t="s">
        <v>373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spans="1:24" ht="15.75" customHeight="1" thickBot="1" x14ac:dyDescent="0.2">
      <c r="B12" s="114"/>
      <c r="C12" s="115"/>
      <c r="D12" s="115"/>
      <c r="E12" s="115"/>
      <c r="F12" s="115"/>
      <c r="G12" s="115"/>
      <c r="H12" s="115"/>
      <c r="I12" s="115"/>
      <c r="J12" s="116"/>
      <c r="K12" s="115"/>
      <c r="L12" s="116"/>
      <c r="M12" s="115"/>
      <c r="N12" s="115"/>
      <c r="O12" s="115"/>
      <c r="P12" s="117" t="s">
        <v>9</v>
      </c>
      <c r="Q12" s="115"/>
      <c r="R12" s="116"/>
    </row>
    <row r="13" spans="1:24" ht="12.75" customHeight="1" x14ac:dyDescent="0.15">
      <c r="B13" s="118"/>
      <c r="C13" s="119" t="s">
        <v>12</v>
      </c>
      <c r="D13" s="120"/>
      <c r="E13" s="120"/>
      <c r="F13" s="120"/>
      <c r="G13" s="120"/>
      <c r="H13" s="120"/>
      <c r="I13" s="120"/>
      <c r="J13" s="121"/>
      <c r="K13" s="122" t="s">
        <v>229</v>
      </c>
      <c r="L13" s="120"/>
      <c r="M13" s="123"/>
      <c r="N13" s="123"/>
      <c r="O13" s="123"/>
      <c r="P13" s="124"/>
      <c r="Q13" s="123"/>
      <c r="R13" s="124"/>
    </row>
    <row r="14" spans="1:24" ht="29.25" customHeight="1" thickBot="1" x14ac:dyDescent="0.2">
      <c r="A14" s="108" t="s">
        <v>10</v>
      </c>
      <c r="B14" s="118"/>
      <c r="C14" s="125"/>
      <c r="D14" s="126"/>
      <c r="E14" s="126"/>
      <c r="F14" s="126"/>
      <c r="G14" s="126"/>
      <c r="H14" s="126"/>
      <c r="I14" s="126"/>
      <c r="J14" s="127"/>
      <c r="K14" s="128"/>
      <c r="L14" s="126"/>
      <c r="M14" s="129" t="s">
        <v>230</v>
      </c>
      <c r="N14" s="130"/>
      <c r="O14" s="129" t="s">
        <v>231</v>
      </c>
      <c r="P14" s="131"/>
      <c r="Q14" s="132" t="s">
        <v>232</v>
      </c>
      <c r="R14" s="133"/>
    </row>
    <row r="15" spans="1:24" ht="15.95" customHeight="1" x14ac:dyDescent="0.15">
      <c r="A15" s="108" t="s">
        <v>233</v>
      </c>
      <c r="B15" s="134"/>
      <c r="C15" s="135" t="s">
        <v>234</v>
      </c>
      <c r="D15" s="136"/>
      <c r="E15" s="136"/>
      <c r="F15" s="136"/>
      <c r="G15" s="136"/>
      <c r="H15" s="136"/>
      <c r="I15" s="136"/>
      <c r="J15" s="137"/>
      <c r="K15" s="138">
        <v>60226</v>
      </c>
      <c r="L15" s="139" t="s">
        <v>19</v>
      </c>
      <c r="M15" s="138">
        <v>105325</v>
      </c>
      <c r="N15" s="140"/>
      <c r="O15" s="138">
        <v>-45100</v>
      </c>
      <c r="P15" s="141"/>
      <c r="Q15" s="142" t="s">
        <v>374</v>
      </c>
      <c r="R15" s="141"/>
      <c r="U15" s="143">
        <f t="shared" ref="U15:U20" si="0">IF(COUNTIF(V15:X15,"-")=COUNTA(V15:X15),"-",SUM(V15:X15))</f>
        <v>60225560315</v>
      </c>
      <c r="V15" s="143">
        <v>105325376836</v>
      </c>
      <c r="W15" s="143">
        <v>-45099816521</v>
      </c>
      <c r="X15" s="143" t="s">
        <v>30</v>
      </c>
    </row>
    <row r="16" spans="1:24" ht="15.95" customHeight="1" x14ac:dyDescent="0.15">
      <c r="A16" s="108" t="s">
        <v>236</v>
      </c>
      <c r="B16" s="134"/>
      <c r="C16" s="32"/>
      <c r="D16" s="26" t="s">
        <v>237</v>
      </c>
      <c r="E16" s="26"/>
      <c r="F16" s="26"/>
      <c r="G16" s="26"/>
      <c r="H16" s="26"/>
      <c r="I16" s="26"/>
      <c r="J16" s="144"/>
      <c r="K16" s="145">
        <v>-28690</v>
      </c>
      <c r="L16" s="146"/>
      <c r="M16" s="147"/>
      <c r="N16" s="148"/>
      <c r="O16" s="145">
        <v>-28690</v>
      </c>
      <c r="P16" s="149"/>
      <c r="Q16" s="150" t="s">
        <v>244</v>
      </c>
      <c r="R16" s="151"/>
      <c r="U16" s="143">
        <f t="shared" si="0"/>
        <v>-28690413178</v>
      </c>
      <c r="V16" s="143" t="s">
        <v>30</v>
      </c>
      <c r="W16" s="143">
        <v>-28690413178</v>
      </c>
      <c r="X16" s="143" t="s">
        <v>30</v>
      </c>
    </row>
    <row r="17" spans="1:24" ht="15.95" customHeight="1" x14ac:dyDescent="0.15">
      <c r="A17" s="108" t="s">
        <v>238</v>
      </c>
      <c r="B17" s="118"/>
      <c r="C17" s="152"/>
      <c r="D17" s="144" t="s">
        <v>239</v>
      </c>
      <c r="E17" s="144"/>
      <c r="F17" s="144"/>
      <c r="G17" s="144"/>
      <c r="H17" s="144"/>
      <c r="I17" s="144"/>
      <c r="J17" s="144"/>
      <c r="K17" s="145">
        <v>29250</v>
      </c>
      <c r="L17" s="146"/>
      <c r="M17" s="153"/>
      <c r="N17" s="154"/>
      <c r="O17" s="145">
        <v>29250</v>
      </c>
      <c r="P17" s="149"/>
      <c r="Q17" s="150" t="s">
        <v>30</v>
      </c>
      <c r="R17" s="149"/>
      <c r="U17" s="143">
        <f t="shared" si="0"/>
        <v>29250277506</v>
      </c>
      <c r="V17" s="143" t="s">
        <v>30</v>
      </c>
      <c r="W17" s="143">
        <f>IF(COUNTIF(W18:W19,"-")=COUNTA(W18:W19),"-",SUM(W18:W19))</f>
        <v>29250277506</v>
      </c>
      <c r="X17" s="143" t="s">
        <v>30</v>
      </c>
    </row>
    <row r="18" spans="1:24" ht="15.95" customHeight="1" x14ac:dyDescent="0.15">
      <c r="A18" s="108" t="s">
        <v>240</v>
      </c>
      <c r="B18" s="118"/>
      <c r="C18" s="155"/>
      <c r="D18" s="144"/>
      <c r="E18" s="156" t="s">
        <v>241</v>
      </c>
      <c r="F18" s="156"/>
      <c r="G18" s="156"/>
      <c r="H18" s="156"/>
      <c r="I18" s="156"/>
      <c r="J18" s="144"/>
      <c r="K18" s="145">
        <v>17617</v>
      </c>
      <c r="L18" s="146"/>
      <c r="M18" s="153"/>
      <c r="N18" s="154"/>
      <c r="O18" s="145">
        <v>17617</v>
      </c>
      <c r="P18" s="149"/>
      <c r="Q18" s="150" t="s">
        <v>244</v>
      </c>
      <c r="R18" s="149"/>
      <c r="U18" s="143">
        <f t="shared" si="0"/>
        <v>17617319433</v>
      </c>
      <c r="V18" s="143" t="s">
        <v>30</v>
      </c>
      <c r="W18" s="143">
        <v>17617319433</v>
      </c>
      <c r="X18" s="143" t="s">
        <v>30</v>
      </c>
    </row>
    <row r="19" spans="1:24" ht="15.95" customHeight="1" x14ac:dyDescent="0.15">
      <c r="A19" s="108" t="s">
        <v>242</v>
      </c>
      <c r="B19" s="118"/>
      <c r="C19" s="157"/>
      <c r="D19" s="158"/>
      <c r="E19" s="158" t="s">
        <v>243</v>
      </c>
      <c r="F19" s="158"/>
      <c r="G19" s="158"/>
      <c r="H19" s="158"/>
      <c r="I19" s="158"/>
      <c r="J19" s="159"/>
      <c r="K19" s="160">
        <v>11633</v>
      </c>
      <c r="L19" s="161"/>
      <c r="M19" s="162"/>
      <c r="N19" s="163"/>
      <c r="O19" s="160">
        <v>11633</v>
      </c>
      <c r="P19" s="164"/>
      <c r="Q19" s="165" t="s">
        <v>374</v>
      </c>
      <c r="R19" s="164"/>
      <c r="U19" s="143">
        <f t="shared" si="0"/>
        <v>11632958073</v>
      </c>
      <c r="V19" s="143" t="s">
        <v>30</v>
      </c>
      <c r="W19" s="143">
        <v>11632958073</v>
      </c>
      <c r="X19" s="143" t="s">
        <v>30</v>
      </c>
    </row>
    <row r="20" spans="1:24" ht="15.95" customHeight="1" x14ac:dyDescent="0.15">
      <c r="A20" s="108" t="s">
        <v>245</v>
      </c>
      <c r="B20" s="118"/>
      <c r="C20" s="166"/>
      <c r="D20" s="167" t="s">
        <v>246</v>
      </c>
      <c r="E20" s="168"/>
      <c r="F20" s="167"/>
      <c r="G20" s="167"/>
      <c r="H20" s="167"/>
      <c r="I20" s="167"/>
      <c r="J20" s="169"/>
      <c r="K20" s="170">
        <v>560</v>
      </c>
      <c r="L20" s="171"/>
      <c r="M20" s="172"/>
      <c r="N20" s="173"/>
      <c r="O20" s="170">
        <v>560</v>
      </c>
      <c r="P20" s="174"/>
      <c r="Q20" s="175" t="s">
        <v>30</v>
      </c>
      <c r="R20" s="174"/>
      <c r="U20" s="143">
        <f t="shared" si="0"/>
        <v>559864328</v>
      </c>
      <c r="V20" s="143" t="s">
        <v>30</v>
      </c>
      <c r="W20" s="143">
        <f>IF(COUNTIF(W16:W17,"-")=COUNTA(W16:W17),"-",SUM(W16:W17))</f>
        <v>559864328</v>
      </c>
      <c r="X20" s="143" t="s">
        <v>30</v>
      </c>
    </row>
    <row r="21" spans="1:24" ht="15.95" customHeight="1" x14ac:dyDescent="0.15">
      <c r="A21" s="108" t="s">
        <v>247</v>
      </c>
      <c r="B21" s="118"/>
      <c r="C21" s="32"/>
      <c r="D21" s="176" t="s">
        <v>248</v>
      </c>
      <c r="E21" s="176"/>
      <c r="F21" s="176"/>
      <c r="G21" s="156"/>
      <c r="H21" s="156"/>
      <c r="I21" s="156"/>
      <c r="J21" s="144"/>
      <c r="K21" s="177"/>
      <c r="L21" s="178"/>
      <c r="M21" s="145">
        <v>2625</v>
      </c>
      <c r="N21" s="179"/>
      <c r="O21" s="145">
        <v>-2625</v>
      </c>
      <c r="P21" s="149"/>
      <c r="Q21" s="180" t="s">
        <v>30</v>
      </c>
      <c r="R21" s="181"/>
      <c r="U21" s="143">
        <v>0</v>
      </c>
      <c r="V21" s="143">
        <f>IF(COUNTA(V22:V25)=COUNTIF(V22:V25,"-"),"-",SUM(V22,V24,V23,V25))</f>
        <v>2625462455</v>
      </c>
      <c r="W21" s="143">
        <f>IF(COUNTA(W22:W25)=COUNTIF(W22:W25,"-"),"-",SUM(W22,W24,W23,W25))</f>
        <v>-2625462455</v>
      </c>
      <c r="X21" s="143" t="s">
        <v>30</v>
      </c>
    </row>
    <row r="22" spans="1:24" ht="15.95" customHeight="1" x14ac:dyDescent="0.15">
      <c r="A22" s="108" t="s">
        <v>249</v>
      </c>
      <c r="B22" s="118"/>
      <c r="C22" s="32"/>
      <c r="D22" s="176"/>
      <c r="E22" s="176" t="s">
        <v>250</v>
      </c>
      <c r="F22" s="156"/>
      <c r="G22" s="156"/>
      <c r="H22" s="156"/>
      <c r="I22" s="156"/>
      <c r="J22" s="144"/>
      <c r="K22" s="177"/>
      <c r="L22" s="178"/>
      <c r="M22" s="145">
        <v>8739</v>
      </c>
      <c r="N22" s="179"/>
      <c r="O22" s="145">
        <v>-8739</v>
      </c>
      <c r="P22" s="149"/>
      <c r="Q22" s="182" t="s">
        <v>30</v>
      </c>
      <c r="R22" s="183"/>
      <c r="U22" s="143">
        <v>0</v>
      </c>
      <c r="V22" s="143">
        <v>8738886061</v>
      </c>
      <c r="W22" s="143">
        <v>-8738886061</v>
      </c>
      <c r="X22" s="143" t="s">
        <v>30</v>
      </c>
    </row>
    <row r="23" spans="1:24" ht="15.95" customHeight="1" x14ac:dyDescent="0.15">
      <c r="A23" s="108" t="s">
        <v>251</v>
      </c>
      <c r="B23" s="118"/>
      <c r="C23" s="32"/>
      <c r="D23" s="176"/>
      <c r="E23" s="176" t="s">
        <v>252</v>
      </c>
      <c r="F23" s="176"/>
      <c r="G23" s="156"/>
      <c r="H23" s="156"/>
      <c r="I23" s="156"/>
      <c r="J23" s="144"/>
      <c r="K23" s="177"/>
      <c r="L23" s="178"/>
      <c r="M23" s="145">
        <v>-6763</v>
      </c>
      <c r="N23" s="179"/>
      <c r="O23" s="145">
        <v>6763</v>
      </c>
      <c r="P23" s="149"/>
      <c r="Q23" s="182" t="s">
        <v>30</v>
      </c>
      <c r="R23" s="183"/>
      <c r="U23" s="143">
        <v>0</v>
      </c>
      <c r="V23" s="143">
        <v>-6762608189</v>
      </c>
      <c r="W23" s="143">
        <v>6762608189</v>
      </c>
      <c r="X23" s="143" t="s">
        <v>30</v>
      </c>
    </row>
    <row r="24" spans="1:24" ht="15.95" customHeight="1" x14ac:dyDescent="0.15">
      <c r="A24" s="108" t="s">
        <v>253</v>
      </c>
      <c r="B24" s="118"/>
      <c r="C24" s="32"/>
      <c r="D24" s="176"/>
      <c r="E24" s="176" t="s">
        <v>254</v>
      </c>
      <c r="F24" s="176"/>
      <c r="G24" s="156"/>
      <c r="H24" s="156"/>
      <c r="I24" s="156"/>
      <c r="J24" s="144"/>
      <c r="K24" s="177"/>
      <c r="L24" s="178"/>
      <c r="M24" s="145">
        <v>1418</v>
      </c>
      <c r="N24" s="179"/>
      <c r="O24" s="145">
        <v>-1418</v>
      </c>
      <c r="P24" s="149"/>
      <c r="Q24" s="182" t="s">
        <v>30</v>
      </c>
      <c r="R24" s="183"/>
      <c r="U24" s="143">
        <v>0</v>
      </c>
      <c r="V24" s="143">
        <v>1418117127</v>
      </c>
      <c r="W24" s="143">
        <v>-1418117127</v>
      </c>
      <c r="X24" s="143" t="s">
        <v>30</v>
      </c>
    </row>
    <row r="25" spans="1:24" ht="15.95" customHeight="1" x14ac:dyDescent="0.15">
      <c r="A25" s="108" t="s">
        <v>255</v>
      </c>
      <c r="B25" s="118"/>
      <c r="C25" s="32"/>
      <c r="D25" s="176"/>
      <c r="E25" s="176" t="s">
        <v>256</v>
      </c>
      <c r="F25" s="176"/>
      <c r="G25" s="156"/>
      <c r="H25" s="27"/>
      <c r="I25" s="156"/>
      <c r="J25" s="144"/>
      <c r="K25" s="177"/>
      <c r="L25" s="178"/>
      <c r="M25" s="145">
        <v>-769</v>
      </c>
      <c r="N25" s="179"/>
      <c r="O25" s="145">
        <v>769</v>
      </c>
      <c r="P25" s="149"/>
      <c r="Q25" s="182" t="s">
        <v>30</v>
      </c>
      <c r="R25" s="183"/>
      <c r="U25" s="143">
        <v>0</v>
      </c>
      <c r="V25" s="143">
        <v>-768932544</v>
      </c>
      <c r="W25" s="143">
        <v>768932544</v>
      </c>
      <c r="X25" s="143" t="s">
        <v>30</v>
      </c>
    </row>
    <row r="26" spans="1:24" ht="15.95" customHeight="1" x14ac:dyDescent="0.15">
      <c r="A26" s="108" t="s">
        <v>257</v>
      </c>
      <c r="B26" s="118"/>
      <c r="C26" s="32"/>
      <c r="D26" s="176" t="s">
        <v>258</v>
      </c>
      <c r="E26" s="156"/>
      <c r="F26" s="156"/>
      <c r="G26" s="156"/>
      <c r="H26" s="156"/>
      <c r="I26" s="156"/>
      <c r="J26" s="144"/>
      <c r="K26" s="145" t="s">
        <v>30</v>
      </c>
      <c r="L26" s="146"/>
      <c r="M26" s="145" t="s">
        <v>374</v>
      </c>
      <c r="N26" s="179"/>
      <c r="O26" s="153"/>
      <c r="P26" s="184"/>
      <c r="Q26" s="185" t="s">
        <v>30</v>
      </c>
      <c r="R26" s="184"/>
      <c r="U26" s="143" t="str">
        <f>IF(COUNTIF(V26:X26,"-")=COUNTA(V26:X26),"-",SUM(V26:X26))</f>
        <v>-</v>
      </c>
      <c r="V26" s="143" t="s">
        <v>374</v>
      </c>
      <c r="W26" s="143" t="s">
        <v>30</v>
      </c>
      <c r="X26" s="143" t="s">
        <v>30</v>
      </c>
    </row>
    <row r="27" spans="1:24" ht="15.95" customHeight="1" x14ac:dyDescent="0.15">
      <c r="A27" s="108" t="s">
        <v>259</v>
      </c>
      <c r="B27" s="118"/>
      <c r="C27" s="32"/>
      <c r="D27" s="176" t="s">
        <v>260</v>
      </c>
      <c r="E27" s="176"/>
      <c r="F27" s="156"/>
      <c r="G27" s="156"/>
      <c r="H27" s="156"/>
      <c r="I27" s="156"/>
      <c r="J27" s="144"/>
      <c r="K27" s="145">
        <v>371</v>
      </c>
      <c r="L27" s="146"/>
      <c r="M27" s="145">
        <v>371</v>
      </c>
      <c r="N27" s="179"/>
      <c r="O27" s="153"/>
      <c r="P27" s="184"/>
      <c r="Q27" s="185" t="s">
        <v>30</v>
      </c>
      <c r="R27" s="184"/>
      <c r="U27" s="143">
        <f>IF(COUNTIF(V27:X27,"-")=COUNTA(V27:X27),"-",SUM(V27:X27))</f>
        <v>371028462</v>
      </c>
      <c r="V27" s="143">
        <v>371028462</v>
      </c>
      <c r="W27" s="143" t="s">
        <v>30</v>
      </c>
      <c r="X27" s="143" t="s">
        <v>30</v>
      </c>
    </row>
    <row r="28" spans="1:24" ht="15.95" customHeight="1" x14ac:dyDescent="0.15">
      <c r="A28" s="108" t="s">
        <v>261</v>
      </c>
      <c r="B28" s="118"/>
      <c r="C28" s="157"/>
      <c r="D28" s="158" t="s">
        <v>43</v>
      </c>
      <c r="E28" s="158"/>
      <c r="F28" s="158"/>
      <c r="G28" s="186"/>
      <c r="H28" s="186"/>
      <c r="I28" s="186"/>
      <c r="J28" s="159"/>
      <c r="K28" s="160" t="s">
        <v>30</v>
      </c>
      <c r="L28" s="161"/>
      <c r="M28" s="160" t="s">
        <v>374</v>
      </c>
      <c r="N28" s="187"/>
      <c r="O28" s="160" t="s">
        <v>244</v>
      </c>
      <c r="P28" s="164"/>
      <c r="Q28" s="188" t="s">
        <v>30</v>
      </c>
      <c r="R28" s="189"/>
      <c r="S28" s="190"/>
      <c r="U28" s="143" t="str">
        <f>IF(COUNTIF(V28:X28,"-")=COUNTA(V28:X28),"-",SUM(V28:X28))</f>
        <v>-</v>
      </c>
      <c r="V28" s="143" t="s">
        <v>244</v>
      </c>
      <c r="W28" s="143" t="s">
        <v>244</v>
      </c>
      <c r="X28" s="143" t="s">
        <v>30</v>
      </c>
    </row>
    <row r="29" spans="1:24" ht="15.95" customHeight="1" thickBot="1" x14ac:dyDescent="0.2">
      <c r="A29" s="108" t="s">
        <v>262</v>
      </c>
      <c r="B29" s="118"/>
      <c r="C29" s="191"/>
      <c r="D29" s="192" t="s">
        <v>263</v>
      </c>
      <c r="E29" s="192"/>
      <c r="F29" s="193"/>
      <c r="G29" s="193"/>
      <c r="H29" s="194"/>
      <c r="I29" s="193"/>
      <c r="J29" s="195"/>
      <c r="K29" s="196">
        <v>931</v>
      </c>
      <c r="L29" s="197"/>
      <c r="M29" s="196">
        <v>2996</v>
      </c>
      <c r="N29" s="198"/>
      <c r="O29" s="196">
        <v>-2066</v>
      </c>
      <c r="P29" s="199" t="s">
        <v>19</v>
      </c>
      <c r="Q29" s="200" t="s">
        <v>30</v>
      </c>
      <c r="R29" s="201"/>
      <c r="S29" s="190"/>
      <c r="U29" s="143">
        <f>IF(COUNTIF(V29:X29,"-")=COUNTA(V29:X29),"-",SUM(V29:X29))</f>
        <v>930892790</v>
      </c>
      <c r="V29" s="143">
        <f>IF(AND(V21="-",COUNTIF(V26:V27,"-")=COUNTA(V26:V27),V28="-"),"-",SUM(V21,V26:V27,V28))</f>
        <v>2996490917</v>
      </c>
      <c r="W29" s="143">
        <f>IF(AND(W20="-",W21="-",COUNTIF(W26:W27,"-")=COUNTA(W26:W27),W28="-"),"-",SUM(W20,W21,W26:W27,W28))</f>
        <v>-2065598127</v>
      </c>
      <c r="X29" s="143" t="s">
        <v>30</v>
      </c>
    </row>
    <row r="30" spans="1:24" ht="15.95" customHeight="1" thickBot="1" x14ac:dyDescent="0.2">
      <c r="A30" s="108" t="s">
        <v>264</v>
      </c>
      <c r="B30" s="118"/>
      <c r="C30" s="202" t="s">
        <v>265</v>
      </c>
      <c r="D30" s="203"/>
      <c r="E30" s="203"/>
      <c r="F30" s="203"/>
      <c r="G30" s="204"/>
      <c r="H30" s="204"/>
      <c r="I30" s="204"/>
      <c r="J30" s="205"/>
      <c r="K30" s="206">
        <v>61156</v>
      </c>
      <c r="L30" s="207" t="s">
        <v>19</v>
      </c>
      <c r="M30" s="206">
        <v>108322</v>
      </c>
      <c r="N30" s="208" t="s">
        <v>19</v>
      </c>
      <c r="O30" s="206">
        <v>-47165</v>
      </c>
      <c r="P30" s="209" t="s">
        <v>19</v>
      </c>
      <c r="Q30" s="210" t="s">
        <v>30</v>
      </c>
      <c r="R30" s="211"/>
      <c r="S30" s="190"/>
      <c r="U30" s="143">
        <f>IF(COUNTIF(V30:X30,"-")=COUNTA(V30:X30),"-",SUM(V30:X30))</f>
        <v>61156453105</v>
      </c>
      <c r="V30" s="143">
        <v>108321867753</v>
      </c>
      <c r="W30" s="143">
        <v>-47165414648</v>
      </c>
      <c r="X30" s="143" t="s">
        <v>30</v>
      </c>
    </row>
    <row r="31" spans="1:24" ht="6.75" customHeight="1" x14ac:dyDescent="0.15">
      <c r="B31" s="118"/>
      <c r="C31" s="212"/>
      <c r="D31" s="213"/>
      <c r="E31" s="213"/>
      <c r="F31" s="213"/>
      <c r="G31" s="213"/>
      <c r="H31" s="213"/>
      <c r="I31" s="213"/>
      <c r="J31" s="213"/>
      <c r="K31" s="118"/>
      <c r="L31" s="118"/>
      <c r="M31" s="118"/>
      <c r="N31" s="118"/>
      <c r="O31" s="118"/>
      <c r="P31" s="118"/>
      <c r="Q31" s="118"/>
      <c r="R31" s="26"/>
      <c r="S31" s="190"/>
    </row>
    <row r="32" spans="1:24" ht="15.6" customHeight="1" x14ac:dyDescent="0.15">
      <c r="B32" s="118"/>
      <c r="C32" s="214"/>
      <c r="D32" s="215" t="s">
        <v>157</v>
      </c>
      <c r="F32" s="216"/>
      <c r="G32" s="217"/>
      <c r="H32" s="216"/>
      <c r="I32" s="216"/>
      <c r="J32" s="214"/>
      <c r="K32" s="118"/>
      <c r="L32" s="118"/>
      <c r="M32" s="118"/>
      <c r="N32" s="118"/>
      <c r="O32" s="118"/>
      <c r="P32" s="118"/>
      <c r="Q32" s="118"/>
      <c r="R32" s="26"/>
      <c r="S32" s="190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Q21:R21"/>
    <mergeCell ref="K22:L22"/>
    <mergeCell ref="Q22:R22"/>
    <mergeCell ref="K23:L23"/>
    <mergeCell ref="Q23:R23"/>
    <mergeCell ref="K24:L24"/>
    <mergeCell ref="Q24:R24"/>
    <mergeCell ref="M16:N16"/>
    <mergeCell ref="M17:N17"/>
    <mergeCell ref="M18:N18"/>
    <mergeCell ref="M19:N19"/>
    <mergeCell ref="M20:N20"/>
    <mergeCell ref="K21:L21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2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topLeftCell="B1" zoomScale="85" zoomScaleNormal="85" workbookViewId="0"/>
  </sheetViews>
  <sheetFormatPr defaultRowHeight="13.5" x14ac:dyDescent="0.15"/>
  <cols>
    <col min="1" max="1" width="0" style="3" hidden="1" customWidth="1"/>
    <col min="2" max="2" width="0.75" style="5" customWidth="1"/>
    <col min="3" max="11" width="2.125" style="5" customWidth="1"/>
    <col min="12" max="12" width="13.25" style="5" customWidth="1"/>
    <col min="13" max="13" width="21.625" style="5" bestFit="1" customWidth="1"/>
    <col min="14" max="14" width="3" style="5" customWidth="1"/>
    <col min="15" max="15" width="0.75" style="72" customWidth="1"/>
    <col min="16" max="16" width="9" style="8"/>
    <col min="17" max="17" width="0" style="8" hidden="1" customWidth="1"/>
    <col min="18" max="16384" width="9" style="8"/>
  </cols>
  <sheetData>
    <row r="1" spans="1:27" x14ac:dyDescent="0.15">
      <c r="C1" s="5" t="s">
        <v>0</v>
      </c>
    </row>
    <row r="2" spans="1:27" x14ac:dyDescent="0.15">
      <c r="C2" s="5" t="s">
        <v>1</v>
      </c>
    </row>
    <row r="3" spans="1:27" x14ac:dyDescent="0.15">
      <c r="C3" s="5" t="s">
        <v>2</v>
      </c>
    </row>
    <row r="4" spans="1:27" x14ac:dyDescent="0.15">
      <c r="C4" s="5" t="s">
        <v>364</v>
      </c>
    </row>
    <row r="5" spans="1:27" x14ac:dyDescent="0.15">
      <c r="C5" s="5" t="s">
        <v>365</v>
      </c>
    </row>
    <row r="6" spans="1:27" x14ac:dyDescent="0.15">
      <c r="C6" s="5" t="s">
        <v>5</v>
      </c>
    </row>
    <row r="7" spans="1:27" x14ac:dyDescent="0.15">
      <c r="C7" s="5" t="s">
        <v>6</v>
      </c>
    </row>
    <row r="8" spans="1:27" s="72" customFormat="1" x14ac:dyDescent="0.15">
      <c r="A8" s="3"/>
      <c r="B8" s="218"/>
      <c r="C8" s="218"/>
      <c r="D8" s="71"/>
      <c r="E8" s="71"/>
      <c r="F8" s="71"/>
      <c r="G8" s="71"/>
      <c r="H8" s="71"/>
      <c r="I8" s="5"/>
      <c r="J8" s="5"/>
      <c r="K8" s="5"/>
      <c r="L8" s="5"/>
      <c r="M8" s="5"/>
      <c r="N8" s="5"/>
    </row>
    <row r="9" spans="1:27" s="72" customFormat="1" ht="24" x14ac:dyDescent="0.15">
      <c r="A9" s="3"/>
      <c r="B9" s="219"/>
      <c r="C9" s="220" t="s">
        <v>376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</row>
    <row r="10" spans="1:27" s="72" customFormat="1" ht="14.25" x14ac:dyDescent="0.15">
      <c r="A10" s="221"/>
      <c r="B10" s="222"/>
      <c r="C10" s="223" t="s">
        <v>372</v>
      </c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</row>
    <row r="11" spans="1:27" s="72" customFormat="1" ht="14.25" x14ac:dyDescent="0.15">
      <c r="A11" s="221"/>
      <c r="B11" s="222"/>
      <c r="C11" s="223" t="s">
        <v>377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</row>
    <row r="12" spans="1:27" s="72" customFormat="1" ht="14.25" thickBot="1" x14ac:dyDescent="0.2">
      <c r="A12" s="221"/>
      <c r="B12" s="222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 t="s">
        <v>9</v>
      </c>
    </row>
    <row r="13" spans="1:27" s="72" customFormat="1" x14ac:dyDescent="0.15">
      <c r="A13" s="221"/>
      <c r="B13" s="222"/>
      <c r="C13" s="226" t="s">
        <v>12</v>
      </c>
      <c r="D13" s="227"/>
      <c r="E13" s="227"/>
      <c r="F13" s="227"/>
      <c r="G13" s="227"/>
      <c r="H13" s="227"/>
      <c r="I13" s="227"/>
      <c r="J13" s="228"/>
      <c r="K13" s="228"/>
      <c r="L13" s="229"/>
      <c r="M13" s="230" t="s">
        <v>13</v>
      </c>
      <c r="N13" s="231"/>
    </row>
    <row r="14" spans="1:27" s="72" customFormat="1" ht="14.25" thickBot="1" x14ac:dyDescent="0.2">
      <c r="A14" s="221" t="s">
        <v>10</v>
      </c>
      <c r="B14" s="222"/>
      <c r="C14" s="232"/>
      <c r="D14" s="233"/>
      <c r="E14" s="233"/>
      <c r="F14" s="233"/>
      <c r="G14" s="233"/>
      <c r="H14" s="233"/>
      <c r="I14" s="233"/>
      <c r="J14" s="233"/>
      <c r="K14" s="233"/>
      <c r="L14" s="234"/>
      <c r="M14" s="235"/>
      <c r="N14" s="236"/>
    </row>
    <row r="15" spans="1:27" s="72" customFormat="1" x14ac:dyDescent="0.15">
      <c r="A15" s="237"/>
      <c r="B15" s="238"/>
      <c r="C15" s="239" t="s">
        <v>269</v>
      </c>
      <c r="D15" s="240"/>
      <c r="E15" s="240"/>
      <c r="F15" s="241"/>
      <c r="G15" s="241"/>
      <c r="H15" s="242"/>
      <c r="I15" s="241"/>
      <c r="J15" s="242"/>
      <c r="K15" s="242"/>
      <c r="L15" s="243"/>
      <c r="M15" s="244"/>
      <c r="N15" s="316"/>
      <c r="AA15" s="317"/>
    </row>
    <row r="16" spans="1:27" s="72" customFormat="1" x14ac:dyDescent="0.15">
      <c r="A16" s="3" t="s">
        <v>270</v>
      </c>
      <c r="B16" s="5"/>
      <c r="C16" s="246"/>
      <c r="D16" s="247" t="s">
        <v>271</v>
      </c>
      <c r="E16" s="247"/>
      <c r="F16" s="248"/>
      <c r="G16" s="248"/>
      <c r="H16" s="224"/>
      <c r="I16" s="248"/>
      <c r="J16" s="224"/>
      <c r="K16" s="224"/>
      <c r="L16" s="249"/>
      <c r="M16" s="250">
        <v>27910</v>
      </c>
      <c r="N16" s="318" t="s">
        <v>19</v>
      </c>
      <c r="Q16" s="72">
        <f>IF(AND(Q17="-",Q22="-"),"-",SUM(Q17,Q22))</f>
        <v>27910053027</v>
      </c>
      <c r="AA16" s="317"/>
    </row>
    <row r="17" spans="1:27" s="72" customFormat="1" x14ac:dyDescent="0.15">
      <c r="A17" s="3" t="s">
        <v>272</v>
      </c>
      <c r="B17" s="5"/>
      <c r="C17" s="246"/>
      <c r="D17" s="247"/>
      <c r="E17" s="247" t="s">
        <v>273</v>
      </c>
      <c r="F17" s="248"/>
      <c r="G17" s="248"/>
      <c r="H17" s="248"/>
      <c r="I17" s="248"/>
      <c r="J17" s="224"/>
      <c r="K17" s="224"/>
      <c r="L17" s="249"/>
      <c r="M17" s="250">
        <v>10544</v>
      </c>
      <c r="N17" s="318" t="s">
        <v>19</v>
      </c>
      <c r="Q17" s="72">
        <f>IF(COUNTIF(Q18:Q21,"-")=COUNTA(Q18:Q21),"-",SUM(Q18:Q21))</f>
        <v>10544423534</v>
      </c>
      <c r="AA17" s="317"/>
    </row>
    <row r="18" spans="1:27" s="72" customFormat="1" x14ac:dyDescent="0.15">
      <c r="A18" s="3" t="s">
        <v>274</v>
      </c>
      <c r="B18" s="5"/>
      <c r="C18" s="246"/>
      <c r="D18" s="247"/>
      <c r="E18" s="247"/>
      <c r="F18" s="248" t="s">
        <v>275</v>
      </c>
      <c r="G18" s="248"/>
      <c r="H18" s="248"/>
      <c r="I18" s="248"/>
      <c r="J18" s="224"/>
      <c r="K18" s="224"/>
      <c r="L18" s="249"/>
      <c r="M18" s="250">
        <v>3771</v>
      </c>
      <c r="N18" s="318"/>
      <c r="Q18" s="72">
        <v>3770943540</v>
      </c>
      <c r="AA18" s="317"/>
    </row>
    <row r="19" spans="1:27" s="72" customFormat="1" x14ac:dyDescent="0.15">
      <c r="A19" s="3" t="s">
        <v>276</v>
      </c>
      <c r="B19" s="5"/>
      <c r="C19" s="246"/>
      <c r="D19" s="247"/>
      <c r="E19" s="247"/>
      <c r="F19" s="248" t="s">
        <v>277</v>
      </c>
      <c r="G19" s="248"/>
      <c r="H19" s="248"/>
      <c r="I19" s="248"/>
      <c r="J19" s="224"/>
      <c r="K19" s="224"/>
      <c r="L19" s="249"/>
      <c r="M19" s="250">
        <v>6202</v>
      </c>
      <c r="N19" s="318"/>
      <c r="Q19" s="72">
        <v>6201669387</v>
      </c>
      <c r="AA19" s="317"/>
    </row>
    <row r="20" spans="1:27" s="72" customFormat="1" x14ac:dyDescent="0.15">
      <c r="A20" s="3" t="s">
        <v>278</v>
      </c>
      <c r="B20" s="5"/>
      <c r="C20" s="252"/>
      <c r="D20" s="224"/>
      <c r="E20" s="224"/>
      <c r="F20" s="224" t="s">
        <v>279</v>
      </c>
      <c r="G20" s="224"/>
      <c r="H20" s="224"/>
      <c r="I20" s="224"/>
      <c r="J20" s="224"/>
      <c r="K20" s="224"/>
      <c r="L20" s="249"/>
      <c r="M20" s="250">
        <v>153</v>
      </c>
      <c r="N20" s="318"/>
      <c r="Q20" s="72">
        <v>152791149</v>
      </c>
      <c r="AA20" s="317"/>
    </row>
    <row r="21" spans="1:27" s="72" customFormat="1" x14ac:dyDescent="0.15">
      <c r="A21" s="3" t="s">
        <v>281</v>
      </c>
      <c r="B21" s="5"/>
      <c r="C21" s="253"/>
      <c r="D21" s="254"/>
      <c r="E21" s="224"/>
      <c r="F21" s="254" t="s">
        <v>282</v>
      </c>
      <c r="G21" s="254"/>
      <c r="H21" s="254"/>
      <c r="I21" s="254"/>
      <c r="J21" s="224"/>
      <c r="K21" s="224"/>
      <c r="L21" s="249"/>
      <c r="M21" s="250">
        <v>419</v>
      </c>
      <c r="N21" s="318"/>
      <c r="Q21" s="72">
        <v>419019458</v>
      </c>
      <c r="AA21" s="317"/>
    </row>
    <row r="22" spans="1:27" s="72" customFormat="1" x14ac:dyDescent="0.15">
      <c r="A22" s="3" t="s">
        <v>283</v>
      </c>
      <c r="B22" s="5"/>
      <c r="C22" s="252"/>
      <c r="D22" s="254"/>
      <c r="E22" s="224" t="s">
        <v>284</v>
      </c>
      <c r="F22" s="254"/>
      <c r="G22" s="254"/>
      <c r="H22" s="254"/>
      <c r="I22" s="254"/>
      <c r="J22" s="224"/>
      <c r="K22" s="224"/>
      <c r="L22" s="249"/>
      <c r="M22" s="250">
        <v>17366</v>
      </c>
      <c r="N22" s="318"/>
      <c r="Q22" s="72">
        <f>IF(COUNTIF(Q23:Q26,"-")=COUNTA(Q23:Q26),"-",SUM(Q23:Q26))</f>
        <v>17365629493</v>
      </c>
      <c r="AA22" s="317"/>
    </row>
    <row r="23" spans="1:27" s="72" customFormat="1" x14ac:dyDescent="0.15">
      <c r="A23" s="3" t="s">
        <v>285</v>
      </c>
      <c r="B23" s="5"/>
      <c r="C23" s="252"/>
      <c r="D23" s="254"/>
      <c r="E23" s="254"/>
      <c r="F23" s="224" t="s">
        <v>286</v>
      </c>
      <c r="G23" s="254"/>
      <c r="H23" s="254"/>
      <c r="I23" s="254"/>
      <c r="J23" s="224"/>
      <c r="K23" s="224"/>
      <c r="L23" s="249"/>
      <c r="M23" s="250">
        <v>6499</v>
      </c>
      <c r="N23" s="318"/>
      <c r="Q23" s="72">
        <v>6498557823</v>
      </c>
      <c r="AA23" s="317"/>
    </row>
    <row r="24" spans="1:27" s="72" customFormat="1" x14ac:dyDescent="0.15">
      <c r="A24" s="3" t="s">
        <v>287</v>
      </c>
      <c r="B24" s="5"/>
      <c r="C24" s="252"/>
      <c r="D24" s="254"/>
      <c r="E24" s="254"/>
      <c r="F24" s="224" t="s">
        <v>288</v>
      </c>
      <c r="G24" s="254"/>
      <c r="H24" s="254"/>
      <c r="I24" s="254"/>
      <c r="J24" s="224"/>
      <c r="K24" s="224"/>
      <c r="L24" s="249"/>
      <c r="M24" s="250">
        <v>10851</v>
      </c>
      <c r="N24" s="318"/>
      <c r="Q24" s="72">
        <v>10850784037</v>
      </c>
      <c r="AA24" s="317"/>
    </row>
    <row r="25" spans="1:27" s="72" customFormat="1" x14ac:dyDescent="0.15">
      <c r="A25" s="3" t="s">
        <v>289</v>
      </c>
      <c r="B25" s="5"/>
      <c r="C25" s="252"/>
      <c r="D25" s="224"/>
      <c r="E25" s="254"/>
      <c r="F25" s="224" t="s">
        <v>290</v>
      </c>
      <c r="G25" s="254"/>
      <c r="H25" s="254"/>
      <c r="I25" s="254"/>
      <c r="J25" s="224"/>
      <c r="K25" s="224"/>
      <c r="L25" s="249"/>
      <c r="M25" s="250">
        <v>0</v>
      </c>
      <c r="N25" s="319"/>
      <c r="Q25" s="72">
        <v>0</v>
      </c>
      <c r="AA25" s="317"/>
    </row>
    <row r="26" spans="1:27" s="72" customFormat="1" x14ac:dyDescent="0.15">
      <c r="A26" s="3" t="s">
        <v>291</v>
      </c>
      <c r="B26" s="5"/>
      <c r="C26" s="252"/>
      <c r="D26" s="224"/>
      <c r="E26" s="255"/>
      <c r="F26" s="254" t="s">
        <v>282</v>
      </c>
      <c r="G26" s="224"/>
      <c r="H26" s="254"/>
      <c r="I26" s="254"/>
      <c r="J26" s="224"/>
      <c r="K26" s="224"/>
      <c r="L26" s="249"/>
      <c r="M26" s="250">
        <v>16</v>
      </c>
      <c r="N26" s="318"/>
      <c r="Q26" s="72">
        <v>16287633</v>
      </c>
      <c r="AA26" s="317"/>
    </row>
    <row r="27" spans="1:27" s="72" customFormat="1" x14ac:dyDescent="0.15">
      <c r="A27" s="3" t="s">
        <v>292</v>
      </c>
      <c r="B27" s="5"/>
      <c r="C27" s="252"/>
      <c r="D27" s="224" t="s">
        <v>293</v>
      </c>
      <c r="E27" s="255"/>
      <c r="F27" s="254"/>
      <c r="G27" s="254"/>
      <c r="H27" s="254"/>
      <c r="I27" s="254"/>
      <c r="J27" s="224"/>
      <c r="K27" s="224"/>
      <c r="L27" s="249"/>
      <c r="M27" s="250">
        <v>30852</v>
      </c>
      <c r="N27" s="318"/>
      <c r="Q27" s="72">
        <f>IF(COUNTIF(Q28:Q31,"-")=COUNTA(Q28:Q31),"-",SUM(Q28:Q31))</f>
        <v>30852202609</v>
      </c>
      <c r="AA27" s="317"/>
    </row>
    <row r="28" spans="1:27" s="72" customFormat="1" x14ac:dyDescent="0.15">
      <c r="A28" s="3" t="s">
        <v>294</v>
      </c>
      <c r="B28" s="5"/>
      <c r="C28" s="252"/>
      <c r="D28" s="224"/>
      <c r="E28" s="255" t="s">
        <v>295</v>
      </c>
      <c r="F28" s="254"/>
      <c r="G28" s="254"/>
      <c r="H28" s="254"/>
      <c r="I28" s="254"/>
      <c r="J28" s="224"/>
      <c r="K28" s="224"/>
      <c r="L28" s="249"/>
      <c r="M28" s="250">
        <v>17568</v>
      </c>
      <c r="N28" s="318"/>
      <c r="Q28" s="72">
        <v>17568357189</v>
      </c>
      <c r="AA28" s="317"/>
    </row>
    <row r="29" spans="1:27" s="72" customFormat="1" x14ac:dyDescent="0.15">
      <c r="A29" s="3" t="s">
        <v>296</v>
      </c>
      <c r="B29" s="5"/>
      <c r="C29" s="252"/>
      <c r="D29" s="224"/>
      <c r="E29" s="255" t="s">
        <v>297</v>
      </c>
      <c r="F29" s="254"/>
      <c r="G29" s="254"/>
      <c r="H29" s="254"/>
      <c r="I29" s="254"/>
      <c r="J29" s="224"/>
      <c r="K29" s="224"/>
      <c r="L29" s="249"/>
      <c r="M29" s="250">
        <v>10424</v>
      </c>
      <c r="N29" s="318"/>
      <c r="Q29" s="72">
        <v>10423678786</v>
      </c>
      <c r="AA29" s="317"/>
    </row>
    <row r="30" spans="1:27" s="72" customFormat="1" x14ac:dyDescent="0.15">
      <c r="A30" s="3" t="s">
        <v>298</v>
      </c>
      <c r="B30" s="5"/>
      <c r="C30" s="252"/>
      <c r="D30" s="224"/>
      <c r="E30" s="255" t="s">
        <v>299</v>
      </c>
      <c r="F30" s="254"/>
      <c r="G30" s="254"/>
      <c r="H30" s="254"/>
      <c r="I30" s="254"/>
      <c r="J30" s="224"/>
      <c r="K30" s="224"/>
      <c r="L30" s="249"/>
      <c r="M30" s="250">
        <v>1851</v>
      </c>
      <c r="N30" s="318"/>
      <c r="Q30" s="72">
        <v>1850834282</v>
      </c>
      <c r="AA30" s="317"/>
    </row>
    <row r="31" spans="1:27" s="72" customFormat="1" x14ac:dyDescent="0.15">
      <c r="A31" s="3" t="s">
        <v>300</v>
      </c>
      <c r="B31" s="5"/>
      <c r="C31" s="252"/>
      <c r="D31" s="224"/>
      <c r="E31" s="255" t="s">
        <v>301</v>
      </c>
      <c r="F31" s="254"/>
      <c r="G31" s="254"/>
      <c r="H31" s="254"/>
      <c r="I31" s="255"/>
      <c r="J31" s="224"/>
      <c r="K31" s="224"/>
      <c r="L31" s="249"/>
      <c r="M31" s="250">
        <v>1009</v>
      </c>
      <c r="N31" s="318"/>
      <c r="Q31" s="72">
        <v>1009332352</v>
      </c>
      <c r="AA31" s="317"/>
    </row>
    <row r="32" spans="1:27" s="72" customFormat="1" x14ac:dyDescent="0.15">
      <c r="A32" s="3" t="s">
        <v>302</v>
      </c>
      <c r="B32" s="5"/>
      <c r="C32" s="252"/>
      <c r="D32" s="224" t="s">
        <v>303</v>
      </c>
      <c r="E32" s="255"/>
      <c r="F32" s="254"/>
      <c r="G32" s="254"/>
      <c r="H32" s="254"/>
      <c r="I32" s="255"/>
      <c r="J32" s="224"/>
      <c r="K32" s="224"/>
      <c r="L32" s="249"/>
      <c r="M32" s="250" t="s">
        <v>30</v>
      </c>
      <c r="N32" s="318"/>
      <c r="Q32" s="72" t="str">
        <f>IF(COUNTIF(Q33:Q34,"-")=COUNTA(Q33:Q34),"-",SUM(Q33:Q34))</f>
        <v>-</v>
      </c>
      <c r="AA32" s="317"/>
    </row>
    <row r="33" spans="1:27" s="72" customFormat="1" x14ac:dyDescent="0.15">
      <c r="A33" s="3" t="s">
        <v>304</v>
      </c>
      <c r="B33" s="5"/>
      <c r="C33" s="252"/>
      <c r="D33" s="224"/>
      <c r="E33" s="255" t="s">
        <v>305</v>
      </c>
      <c r="F33" s="254"/>
      <c r="G33" s="254"/>
      <c r="H33" s="254"/>
      <c r="I33" s="254"/>
      <c r="J33" s="224"/>
      <c r="K33" s="224"/>
      <c r="L33" s="249"/>
      <c r="M33" s="250" t="s">
        <v>235</v>
      </c>
      <c r="N33" s="318"/>
      <c r="Q33" s="72" t="s">
        <v>30</v>
      </c>
      <c r="AA33" s="317"/>
    </row>
    <row r="34" spans="1:27" s="72" customFormat="1" x14ac:dyDescent="0.15">
      <c r="A34" s="3" t="s">
        <v>306</v>
      </c>
      <c r="B34" s="5"/>
      <c r="C34" s="252"/>
      <c r="D34" s="224"/>
      <c r="E34" s="255" t="s">
        <v>282</v>
      </c>
      <c r="F34" s="254"/>
      <c r="G34" s="254"/>
      <c r="H34" s="254"/>
      <c r="I34" s="254"/>
      <c r="J34" s="224"/>
      <c r="K34" s="224"/>
      <c r="L34" s="249"/>
      <c r="M34" s="250" t="s">
        <v>374</v>
      </c>
      <c r="N34" s="318"/>
      <c r="Q34" s="72" t="s">
        <v>30</v>
      </c>
      <c r="AA34" s="317"/>
    </row>
    <row r="35" spans="1:27" s="72" customFormat="1" x14ac:dyDescent="0.15">
      <c r="A35" s="3" t="s">
        <v>307</v>
      </c>
      <c r="B35" s="5"/>
      <c r="C35" s="252"/>
      <c r="D35" s="224" t="s">
        <v>308</v>
      </c>
      <c r="E35" s="255"/>
      <c r="F35" s="254"/>
      <c r="G35" s="254"/>
      <c r="H35" s="254"/>
      <c r="I35" s="254"/>
      <c r="J35" s="224"/>
      <c r="K35" s="224"/>
      <c r="L35" s="249"/>
      <c r="M35" s="250">
        <v>13</v>
      </c>
      <c r="N35" s="318"/>
      <c r="Q35" s="72">
        <v>12769776</v>
      </c>
      <c r="AA35" s="317"/>
    </row>
    <row r="36" spans="1:27" s="72" customFormat="1" x14ac:dyDescent="0.15">
      <c r="A36" s="3" t="s">
        <v>309</v>
      </c>
      <c r="B36" s="5"/>
      <c r="C36" s="256" t="s">
        <v>310</v>
      </c>
      <c r="D36" s="257"/>
      <c r="E36" s="258"/>
      <c r="F36" s="259"/>
      <c r="G36" s="259"/>
      <c r="H36" s="259"/>
      <c r="I36" s="259"/>
      <c r="J36" s="257"/>
      <c r="K36" s="257"/>
      <c r="L36" s="260"/>
      <c r="M36" s="261">
        <v>2955</v>
      </c>
      <c r="N36" s="320"/>
      <c r="Q36" s="72">
        <f>IF(COUNTIF(Q16:Q35,"-")=COUNTA(Q16:Q35),"-",SUM(Q27,Q35)-SUM(Q16,Q32))</f>
        <v>2954919358</v>
      </c>
      <c r="AA36" s="317"/>
    </row>
    <row r="37" spans="1:27" s="72" customFormat="1" x14ac:dyDescent="0.15">
      <c r="A37" s="3"/>
      <c r="B37" s="5"/>
      <c r="C37" s="252" t="s">
        <v>311</v>
      </c>
      <c r="D37" s="224"/>
      <c r="E37" s="255"/>
      <c r="F37" s="254"/>
      <c r="G37" s="254"/>
      <c r="H37" s="254"/>
      <c r="I37" s="255"/>
      <c r="J37" s="224"/>
      <c r="K37" s="224"/>
      <c r="L37" s="249"/>
      <c r="M37" s="263"/>
      <c r="N37" s="321"/>
      <c r="AA37" s="317"/>
    </row>
    <row r="38" spans="1:27" s="72" customFormat="1" x14ac:dyDescent="0.15">
      <c r="A38" s="3" t="s">
        <v>312</v>
      </c>
      <c r="B38" s="5"/>
      <c r="C38" s="252"/>
      <c r="D38" s="224" t="s">
        <v>313</v>
      </c>
      <c r="E38" s="255"/>
      <c r="F38" s="254"/>
      <c r="G38" s="254"/>
      <c r="H38" s="254"/>
      <c r="I38" s="254"/>
      <c r="J38" s="224"/>
      <c r="K38" s="224"/>
      <c r="L38" s="249"/>
      <c r="M38" s="250">
        <v>6548</v>
      </c>
      <c r="N38" s="318"/>
      <c r="Q38" s="72">
        <f>IF(COUNTIF(Q39:Q43,"-")=COUNTA(Q39:Q43),"-",SUM(Q39:Q43))</f>
        <v>6548092225</v>
      </c>
      <c r="AA38" s="317"/>
    </row>
    <row r="39" spans="1:27" s="72" customFormat="1" x14ac:dyDescent="0.15">
      <c r="A39" s="3" t="s">
        <v>314</v>
      </c>
      <c r="B39" s="5"/>
      <c r="C39" s="252"/>
      <c r="D39" s="224"/>
      <c r="E39" s="255" t="s">
        <v>315</v>
      </c>
      <c r="F39" s="254"/>
      <c r="G39" s="254"/>
      <c r="H39" s="254"/>
      <c r="I39" s="254"/>
      <c r="J39" s="224"/>
      <c r="K39" s="224"/>
      <c r="L39" s="249"/>
      <c r="M39" s="250">
        <v>4972</v>
      </c>
      <c r="N39" s="318"/>
      <c r="Q39" s="72">
        <v>4972225776</v>
      </c>
      <c r="AA39" s="317"/>
    </row>
    <row r="40" spans="1:27" s="72" customFormat="1" x14ac:dyDescent="0.15">
      <c r="A40" s="3" t="s">
        <v>316</v>
      </c>
      <c r="B40" s="5"/>
      <c r="C40" s="252"/>
      <c r="D40" s="224"/>
      <c r="E40" s="255" t="s">
        <v>317</v>
      </c>
      <c r="F40" s="254"/>
      <c r="G40" s="254"/>
      <c r="H40" s="254"/>
      <c r="I40" s="254"/>
      <c r="J40" s="224"/>
      <c r="K40" s="224"/>
      <c r="L40" s="249"/>
      <c r="M40" s="250">
        <v>1302</v>
      </c>
      <c r="N40" s="318"/>
      <c r="Q40" s="72">
        <v>1301866449</v>
      </c>
      <c r="AA40" s="317"/>
    </row>
    <row r="41" spans="1:27" s="72" customFormat="1" x14ac:dyDescent="0.15">
      <c r="A41" s="3" t="s">
        <v>318</v>
      </c>
      <c r="B41" s="5"/>
      <c r="C41" s="252"/>
      <c r="D41" s="224"/>
      <c r="E41" s="255" t="s">
        <v>319</v>
      </c>
      <c r="F41" s="254"/>
      <c r="G41" s="254"/>
      <c r="H41" s="254"/>
      <c r="I41" s="254"/>
      <c r="J41" s="224"/>
      <c r="K41" s="224"/>
      <c r="L41" s="249"/>
      <c r="M41" s="250">
        <v>0</v>
      </c>
      <c r="N41" s="318"/>
      <c r="Q41" s="72">
        <v>0</v>
      </c>
      <c r="AA41" s="317"/>
    </row>
    <row r="42" spans="1:27" s="72" customFormat="1" x14ac:dyDescent="0.15">
      <c r="A42" s="3" t="s">
        <v>320</v>
      </c>
      <c r="B42" s="5"/>
      <c r="C42" s="252"/>
      <c r="D42" s="224"/>
      <c r="E42" s="255" t="s">
        <v>321</v>
      </c>
      <c r="F42" s="254"/>
      <c r="G42" s="254"/>
      <c r="H42" s="254"/>
      <c r="I42" s="254"/>
      <c r="J42" s="224"/>
      <c r="K42" s="224"/>
      <c r="L42" s="249"/>
      <c r="M42" s="250">
        <v>274</v>
      </c>
      <c r="N42" s="318"/>
      <c r="Q42" s="72">
        <v>274000000</v>
      </c>
      <c r="AA42" s="317"/>
    </row>
    <row r="43" spans="1:27" s="72" customFormat="1" x14ac:dyDescent="0.15">
      <c r="A43" s="3" t="s">
        <v>322</v>
      </c>
      <c r="B43" s="5"/>
      <c r="C43" s="252"/>
      <c r="D43" s="224"/>
      <c r="E43" s="255" t="s">
        <v>282</v>
      </c>
      <c r="F43" s="254"/>
      <c r="G43" s="254"/>
      <c r="H43" s="254"/>
      <c r="I43" s="254"/>
      <c r="J43" s="224"/>
      <c r="K43" s="224"/>
      <c r="L43" s="249"/>
      <c r="M43" s="250" t="s">
        <v>374</v>
      </c>
      <c r="N43" s="318"/>
      <c r="Q43" s="72" t="s">
        <v>30</v>
      </c>
      <c r="AA43" s="317"/>
    </row>
    <row r="44" spans="1:27" s="72" customFormat="1" x14ac:dyDescent="0.15">
      <c r="A44" s="3" t="s">
        <v>324</v>
      </c>
      <c r="B44" s="5"/>
      <c r="C44" s="252"/>
      <c r="D44" s="224" t="s">
        <v>325</v>
      </c>
      <c r="E44" s="255"/>
      <c r="F44" s="254"/>
      <c r="G44" s="254"/>
      <c r="H44" s="254"/>
      <c r="I44" s="255"/>
      <c r="J44" s="224"/>
      <c r="K44" s="224"/>
      <c r="L44" s="249"/>
      <c r="M44" s="250">
        <v>2244</v>
      </c>
      <c r="N44" s="318"/>
      <c r="Q44" s="72">
        <f>IF(COUNTIF(Q45:Q49,"-")=COUNTA(Q45:Q49),"-",SUM(Q45:Q49))</f>
        <v>2243690439</v>
      </c>
      <c r="AA44" s="317"/>
    </row>
    <row r="45" spans="1:27" s="72" customFormat="1" x14ac:dyDescent="0.15">
      <c r="A45" s="3" t="s">
        <v>326</v>
      </c>
      <c r="B45" s="5"/>
      <c r="C45" s="252"/>
      <c r="D45" s="224"/>
      <c r="E45" s="255" t="s">
        <v>297</v>
      </c>
      <c r="F45" s="254"/>
      <c r="G45" s="254"/>
      <c r="H45" s="254"/>
      <c r="I45" s="255"/>
      <c r="J45" s="224"/>
      <c r="K45" s="224"/>
      <c r="L45" s="249"/>
      <c r="M45" s="250">
        <v>1213</v>
      </c>
      <c r="N45" s="318"/>
      <c r="Q45" s="72">
        <v>1212591440</v>
      </c>
      <c r="AA45" s="317"/>
    </row>
    <row r="46" spans="1:27" s="72" customFormat="1" x14ac:dyDescent="0.15">
      <c r="A46" s="3" t="s">
        <v>327</v>
      </c>
      <c r="B46" s="5"/>
      <c r="C46" s="252"/>
      <c r="D46" s="224"/>
      <c r="E46" s="255" t="s">
        <v>328</v>
      </c>
      <c r="F46" s="254"/>
      <c r="G46" s="254"/>
      <c r="H46" s="254"/>
      <c r="I46" s="255"/>
      <c r="J46" s="224"/>
      <c r="K46" s="224"/>
      <c r="L46" s="249"/>
      <c r="M46" s="250">
        <v>624</v>
      </c>
      <c r="N46" s="318"/>
      <c r="Q46" s="72">
        <v>623751000</v>
      </c>
      <c r="AA46" s="317"/>
    </row>
    <row r="47" spans="1:27" s="72" customFormat="1" x14ac:dyDescent="0.15">
      <c r="A47" s="3" t="s">
        <v>329</v>
      </c>
      <c r="B47" s="5"/>
      <c r="C47" s="252"/>
      <c r="D47" s="224"/>
      <c r="E47" s="255" t="s">
        <v>330</v>
      </c>
      <c r="F47" s="254"/>
      <c r="G47" s="224"/>
      <c r="H47" s="254"/>
      <c r="I47" s="254"/>
      <c r="J47" s="224"/>
      <c r="K47" s="224"/>
      <c r="L47" s="249"/>
      <c r="M47" s="250">
        <v>275</v>
      </c>
      <c r="N47" s="318"/>
      <c r="Q47" s="72">
        <v>274966522</v>
      </c>
      <c r="AA47" s="317"/>
    </row>
    <row r="48" spans="1:27" s="72" customFormat="1" x14ac:dyDescent="0.15">
      <c r="A48" s="3" t="s">
        <v>331</v>
      </c>
      <c r="B48" s="5"/>
      <c r="C48" s="252"/>
      <c r="D48" s="224"/>
      <c r="E48" s="255" t="s">
        <v>332</v>
      </c>
      <c r="F48" s="254"/>
      <c r="G48" s="224"/>
      <c r="H48" s="254"/>
      <c r="I48" s="254"/>
      <c r="J48" s="224"/>
      <c r="K48" s="224"/>
      <c r="L48" s="249"/>
      <c r="M48" s="250">
        <v>8</v>
      </c>
      <c r="N48" s="318"/>
      <c r="Q48" s="72">
        <v>7949527</v>
      </c>
      <c r="AA48" s="317"/>
    </row>
    <row r="49" spans="1:27" s="72" customFormat="1" x14ac:dyDescent="0.15">
      <c r="A49" s="3" t="s">
        <v>333</v>
      </c>
      <c r="B49" s="5"/>
      <c r="C49" s="252"/>
      <c r="D49" s="224"/>
      <c r="E49" s="255" t="s">
        <v>301</v>
      </c>
      <c r="F49" s="254"/>
      <c r="G49" s="254"/>
      <c r="H49" s="254"/>
      <c r="I49" s="254"/>
      <c r="J49" s="224"/>
      <c r="K49" s="224"/>
      <c r="L49" s="249"/>
      <c r="M49" s="250">
        <v>124</v>
      </c>
      <c r="N49" s="318"/>
      <c r="Q49" s="72">
        <v>124431950</v>
      </c>
      <c r="AA49" s="317"/>
    </row>
    <row r="50" spans="1:27" s="72" customFormat="1" x14ac:dyDescent="0.15">
      <c r="A50" s="3" t="s">
        <v>334</v>
      </c>
      <c r="B50" s="5"/>
      <c r="C50" s="256" t="s">
        <v>335</v>
      </c>
      <c r="D50" s="257"/>
      <c r="E50" s="258"/>
      <c r="F50" s="259"/>
      <c r="G50" s="259"/>
      <c r="H50" s="259"/>
      <c r="I50" s="259"/>
      <c r="J50" s="257"/>
      <c r="K50" s="257"/>
      <c r="L50" s="260"/>
      <c r="M50" s="261">
        <v>-4304</v>
      </c>
      <c r="N50" s="320"/>
      <c r="Q50" s="72">
        <f>IF(AND(Q38="-",Q44="-"),"-",SUM(Q44)-SUM(Q38))</f>
        <v>-4304401786</v>
      </c>
      <c r="AA50" s="317"/>
    </row>
    <row r="51" spans="1:27" s="72" customFormat="1" x14ac:dyDescent="0.15">
      <c r="A51" s="3"/>
      <c r="B51" s="5"/>
      <c r="C51" s="252" t="s">
        <v>336</v>
      </c>
      <c r="D51" s="224"/>
      <c r="E51" s="255"/>
      <c r="F51" s="254"/>
      <c r="G51" s="254"/>
      <c r="H51" s="254"/>
      <c r="I51" s="254"/>
      <c r="J51" s="224"/>
      <c r="K51" s="224"/>
      <c r="L51" s="249"/>
      <c r="M51" s="263"/>
      <c r="N51" s="321"/>
      <c r="AA51" s="317"/>
    </row>
    <row r="52" spans="1:27" s="72" customFormat="1" x14ac:dyDescent="0.15">
      <c r="A52" s="3" t="s">
        <v>337</v>
      </c>
      <c r="B52" s="5"/>
      <c r="C52" s="252"/>
      <c r="D52" s="224" t="s">
        <v>338</v>
      </c>
      <c r="E52" s="255"/>
      <c r="F52" s="254"/>
      <c r="G52" s="254"/>
      <c r="H52" s="254"/>
      <c r="I52" s="254"/>
      <c r="J52" s="224"/>
      <c r="K52" s="224"/>
      <c r="L52" s="249"/>
      <c r="M52" s="250">
        <v>2391</v>
      </c>
      <c r="N52" s="318"/>
      <c r="Q52" s="72">
        <f>IF(COUNTIF(Q53:Q54,"-")=COUNTA(Q53:Q54),"-",SUM(Q53:Q54))</f>
        <v>2390699545</v>
      </c>
      <c r="AA52" s="317"/>
    </row>
    <row r="53" spans="1:27" s="72" customFormat="1" x14ac:dyDescent="0.15">
      <c r="A53" s="3" t="s">
        <v>339</v>
      </c>
      <c r="B53" s="5"/>
      <c r="C53" s="252"/>
      <c r="D53" s="224"/>
      <c r="E53" s="255" t="s">
        <v>340</v>
      </c>
      <c r="F53" s="254"/>
      <c r="G53" s="254"/>
      <c r="H53" s="254"/>
      <c r="I53" s="254"/>
      <c r="J53" s="224"/>
      <c r="K53" s="224"/>
      <c r="L53" s="249"/>
      <c r="M53" s="250">
        <v>2391</v>
      </c>
      <c r="N53" s="318"/>
      <c r="Q53" s="72">
        <v>2390699545</v>
      </c>
      <c r="AA53" s="317"/>
    </row>
    <row r="54" spans="1:27" s="72" customFormat="1" x14ac:dyDescent="0.15">
      <c r="A54" s="3" t="s">
        <v>341</v>
      </c>
      <c r="B54" s="5"/>
      <c r="C54" s="252"/>
      <c r="D54" s="224"/>
      <c r="E54" s="255" t="s">
        <v>282</v>
      </c>
      <c r="F54" s="254"/>
      <c r="G54" s="254"/>
      <c r="H54" s="254"/>
      <c r="I54" s="254"/>
      <c r="J54" s="224"/>
      <c r="K54" s="224"/>
      <c r="L54" s="249"/>
      <c r="M54" s="250" t="s">
        <v>374</v>
      </c>
      <c r="N54" s="318"/>
      <c r="Q54" s="72" t="s">
        <v>30</v>
      </c>
      <c r="AA54" s="317"/>
    </row>
    <row r="55" spans="1:27" s="72" customFormat="1" x14ac:dyDescent="0.15">
      <c r="A55" s="3" t="s">
        <v>342</v>
      </c>
      <c r="B55" s="5"/>
      <c r="C55" s="252"/>
      <c r="D55" s="224" t="s">
        <v>343</v>
      </c>
      <c r="E55" s="255"/>
      <c r="F55" s="254"/>
      <c r="G55" s="254"/>
      <c r="H55" s="254"/>
      <c r="I55" s="254"/>
      <c r="J55" s="224"/>
      <c r="K55" s="224"/>
      <c r="L55" s="249"/>
      <c r="M55" s="250">
        <v>3836</v>
      </c>
      <c r="N55" s="318"/>
      <c r="Q55" s="72">
        <f>IF(COUNTIF(Q56:Q57,"-")=COUNTA(Q56:Q57),"-",SUM(Q56:Q57))</f>
        <v>3836027161</v>
      </c>
      <c r="AA55" s="317"/>
    </row>
    <row r="56" spans="1:27" s="72" customFormat="1" x14ac:dyDescent="0.15">
      <c r="A56" s="3" t="s">
        <v>344</v>
      </c>
      <c r="B56" s="5"/>
      <c r="C56" s="252"/>
      <c r="D56" s="224"/>
      <c r="E56" s="255" t="s">
        <v>345</v>
      </c>
      <c r="F56" s="254"/>
      <c r="G56" s="254"/>
      <c r="H56" s="254"/>
      <c r="I56" s="248"/>
      <c r="J56" s="224"/>
      <c r="K56" s="224"/>
      <c r="L56" s="249"/>
      <c r="M56" s="250">
        <v>3838</v>
      </c>
      <c r="N56" s="318"/>
      <c r="Q56" s="72">
        <v>3838400000</v>
      </c>
      <c r="AA56" s="317"/>
    </row>
    <row r="57" spans="1:27" s="72" customFormat="1" x14ac:dyDescent="0.15">
      <c r="A57" s="3" t="s">
        <v>346</v>
      </c>
      <c r="B57" s="5"/>
      <c r="C57" s="252"/>
      <c r="D57" s="224"/>
      <c r="E57" s="255" t="s">
        <v>301</v>
      </c>
      <c r="F57" s="254"/>
      <c r="G57" s="254"/>
      <c r="H57" s="254"/>
      <c r="I57" s="264"/>
      <c r="J57" s="224"/>
      <c r="K57" s="224"/>
      <c r="L57" s="249"/>
      <c r="M57" s="250">
        <v>-2</v>
      </c>
      <c r="N57" s="318"/>
      <c r="Q57" s="72">
        <v>-2372839</v>
      </c>
      <c r="AA57" s="317"/>
    </row>
    <row r="58" spans="1:27" s="72" customFormat="1" x14ac:dyDescent="0.15">
      <c r="A58" s="3" t="s">
        <v>347</v>
      </c>
      <c r="B58" s="5"/>
      <c r="C58" s="256" t="s">
        <v>348</v>
      </c>
      <c r="D58" s="257"/>
      <c r="E58" s="258"/>
      <c r="F58" s="259"/>
      <c r="G58" s="259"/>
      <c r="H58" s="259"/>
      <c r="I58" s="265"/>
      <c r="J58" s="257"/>
      <c r="K58" s="257"/>
      <c r="L58" s="260"/>
      <c r="M58" s="261">
        <v>1445</v>
      </c>
      <c r="N58" s="320"/>
      <c r="Q58" s="72">
        <f>IF(AND(Q52="-",Q55="-"),"-",SUM(Q55)-SUM(Q52))</f>
        <v>1445327616</v>
      </c>
      <c r="AA58" s="317"/>
    </row>
    <row r="59" spans="1:27" s="72" customFormat="1" x14ac:dyDescent="0.15">
      <c r="A59" s="3" t="s">
        <v>349</v>
      </c>
      <c r="B59" s="5"/>
      <c r="C59" s="266" t="s">
        <v>350</v>
      </c>
      <c r="D59" s="267"/>
      <c r="E59" s="267"/>
      <c r="F59" s="267"/>
      <c r="G59" s="267"/>
      <c r="H59" s="267"/>
      <c r="I59" s="267"/>
      <c r="J59" s="267"/>
      <c r="K59" s="267"/>
      <c r="L59" s="268"/>
      <c r="M59" s="261">
        <v>96</v>
      </c>
      <c r="N59" s="320"/>
      <c r="Q59" s="72">
        <f>IF(AND(Q36="-",Q50="-",Q58="-"),"-",SUM(Q36,Q50,Q58))</f>
        <v>95845188</v>
      </c>
      <c r="AA59" s="317"/>
    </row>
    <row r="60" spans="1:27" s="72" customFormat="1" ht="14.25" thickBot="1" x14ac:dyDescent="0.2">
      <c r="A60" s="3" t="s">
        <v>351</v>
      </c>
      <c r="B60" s="5"/>
      <c r="C60" s="269" t="s">
        <v>352</v>
      </c>
      <c r="D60" s="270"/>
      <c r="E60" s="270"/>
      <c r="F60" s="270"/>
      <c r="G60" s="270"/>
      <c r="H60" s="270"/>
      <c r="I60" s="270"/>
      <c r="J60" s="270"/>
      <c r="K60" s="270"/>
      <c r="L60" s="271"/>
      <c r="M60" s="261">
        <v>4003</v>
      </c>
      <c r="N60" s="320"/>
      <c r="Q60" s="72">
        <v>4003413432</v>
      </c>
      <c r="AA60" s="317"/>
    </row>
    <row r="61" spans="1:27" s="72" customFormat="1" ht="14.25" hidden="1" thickBot="1" x14ac:dyDescent="0.2">
      <c r="A61" s="3">
        <v>4435000</v>
      </c>
      <c r="B61" s="5"/>
      <c r="C61" s="272" t="s">
        <v>353</v>
      </c>
      <c r="D61" s="273"/>
      <c r="E61" s="273"/>
      <c r="F61" s="273"/>
      <c r="G61" s="273"/>
      <c r="H61" s="273"/>
      <c r="I61" s="273"/>
      <c r="J61" s="273"/>
      <c r="K61" s="273"/>
      <c r="L61" s="274"/>
      <c r="M61" s="275" t="s">
        <v>374</v>
      </c>
      <c r="N61" s="320"/>
      <c r="Q61" s="72" t="s">
        <v>374</v>
      </c>
      <c r="AA61" s="317"/>
    </row>
    <row r="62" spans="1:27" s="72" customFormat="1" ht="14.25" thickBot="1" x14ac:dyDescent="0.2">
      <c r="A62" s="3" t="s">
        <v>354</v>
      </c>
      <c r="B62" s="5"/>
      <c r="C62" s="276" t="s">
        <v>355</v>
      </c>
      <c r="D62" s="277"/>
      <c r="E62" s="277"/>
      <c r="F62" s="277"/>
      <c r="G62" s="277"/>
      <c r="H62" s="277"/>
      <c r="I62" s="277"/>
      <c r="J62" s="277"/>
      <c r="K62" s="277"/>
      <c r="L62" s="278"/>
      <c r="M62" s="279">
        <v>4099</v>
      </c>
      <c r="N62" s="322"/>
      <c r="Q62" s="72">
        <f>IF(COUNTIF(Q59:Q61,"-")=COUNTA(Q59:Q61),"-",SUM(Q59:Q61))</f>
        <v>4099258620</v>
      </c>
      <c r="AA62" s="317"/>
    </row>
    <row r="63" spans="1:27" s="72" customFormat="1" ht="14.25" thickBot="1" x14ac:dyDescent="0.2">
      <c r="A63" s="3"/>
      <c r="B63" s="5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2"/>
      <c r="N63" s="323"/>
      <c r="AA63" s="317"/>
    </row>
    <row r="64" spans="1:27" s="72" customFormat="1" x14ac:dyDescent="0.15">
      <c r="A64" s="3" t="s">
        <v>356</v>
      </c>
      <c r="B64" s="5"/>
      <c r="C64" s="284" t="s">
        <v>357</v>
      </c>
      <c r="D64" s="285"/>
      <c r="E64" s="285"/>
      <c r="F64" s="285"/>
      <c r="G64" s="285"/>
      <c r="H64" s="285"/>
      <c r="I64" s="285"/>
      <c r="J64" s="285"/>
      <c r="K64" s="285"/>
      <c r="L64" s="285"/>
      <c r="M64" s="286">
        <v>228</v>
      </c>
      <c r="N64" s="324"/>
      <c r="Q64" s="72">
        <v>227730945</v>
      </c>
      <c r="AA64" s="317"/>
    </row>
    <row r="65" spans="1:27" s="72" customFormat="1" x14ac:dyDescent="0.15">
      <c r="A65" s="3" t="s">
        <v>358</v>
      </c>
      <c r="B65" s="5"/>
      <c r="C65" s="288" t="s">
        <v>359</v>
      </c>
      <c r="D65" s="289"/>
      <c r="E65" s="289"/>
      <c r="F65" s="289"/>
      <c r="G65" s="289"/>
      <c r="H65" s="289"/>
      <c r="I65" s="289"/>
      <c r="J65" s="289"/>
      <c r="K65" s="289"/>
      <c r="L65" s="289"/>
      <c r="M65" s="261">
        <v>19</v>
      </c>
      <c r="N65" s="320"/>
      <c r="Q65" s="72">
        <v>18949895</v>
      </c>
      <c r="AA65" s="317"/>
    </row>
    <row r="66" spans="1:27" s="72" customFormat="1" ht="14.25" thickBot="1" x14ac:dyDescent="0.2">
      <c r="A66" s="3" t="s">
        <v>360</v>
      </c>
      <c r="B66" s="5"/>
      <c r="C66" s="290" t="s">
        <v>361</v>
      </c>
      <c r="D66" s="291"/>
      <c r="E66" s="291"/>
      <c r="F66" s="291"/>
      <c r="G66" s="291"/>
      <c r="H66" s="291"/>
      <c r="I66" s="291"/>
      <c r="J66" s="291"/>
      <c r="K66" s="291"/>
      <c r="L66" s="291"/>
      <c r="M66" s="292">
        <v>247</v>
      </c>
      <c r="N66" s="325"/>
      <c r="Q66" s="72">
        <f>IF(COUNTIF(Q64:Q65,"-")=COUNTA(Q64:Q65),"-",SUM(Q64:Q65))</f>
        <v>246680840</v>
      </c>
      <c r="AA66" s="317"/>
    </row>
    <row r="67" spans="1:27" s="72" customFormat="1" ht="14.25" thickBot="1" x14ac:dyDescent="0.2">
      <c r="A67" s="3" t="s">
        <v>362</v>
      </c>
      <c r="B67" s="5"/>
      <c r="C67" s="294" t="s">
        <v>363</v>
      </c>
      <c r="D67" s="295"/>
      <c r="E67" s="296"/>
      <c r="F67" s="297"/>
      <c r="G67" s="297"/>
      <c r="H67" s="297"/>
      <c r="I67" s="297"/>
      <c r="J67" s="295"/>
      <c r="K67" s="295"/>
      <c r="L67" s="295"/>
      <c r="M67" s="279">
        <v>4346</v>
      </c>
      <c r="N67" s="322"/>
      <c r="Q67" s="72">
        <f>IF(AND(Q62="-",Q66="-"),"-",SUM(Q62,Q66))</f>
        <v>4345939460</v>
      </c>
      <c r="AA67" s="317"/>
    </row>
    <row r="68" spans="1:27" s="72" customFormat="1" ht="6.75" customHeight="1" x14ac:dyDescent="0.15">
      <c r="A68" s="3"/>
      <c r="B68" s="5"/>
      <c r="C68" s="222"/>
      <c r="D68" s="222"/>
      <c r="E68" s="298"/>
      <c r="F68" s="299"/>
      <c r="G68" s="299"/>
      <c r="H68" s="299"/>
      <c r="I68" s="300"/>
      <c r="J68" s="301"/>
      <c r="K68" s="301"/>
      <c r="L68" s="301"/>
      <c r="M68" s="5"/>
      <c r="N68" s="5"/>
    </row>
    <row r="69" spans="1:27" s="72" customFormat="1" x14ac:dyDescent="0.15">
      <c r="A69" s="3"/>
      <c r="B69" s="5"/>
      <c r="C69" s="222"/>
      <c r="D69" s="302" t="s">
        <v>157</v>
      </c>
      <c r="E69" s="298"/>
      <c r="F69" s="299"/>
      <c r="G69" s="299"/>
      <c r="H69" s="299"/>
      <c r="I69" s="303"/>
      <c r="J69" s="301"/>
      <c r="K69" s="301"/>
      <c r="L69" s="301"/>
      <c r="M69" s="5"/>
      <c r="N69" s="5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2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9"/>
  <sheetViews>
    <sheetView showGridLines="0" topLeftCell="C1" zoomScale="85" zoomScaleNormal="85" zoomScaleSheetLayoutView="85" workbookViewId="0">
      <selection activeCell="AG19" sqref="AG19"/>
    </sheetView>
  </sheetViews>
  <sheetFormatPr defaultRowHeight="12.75" x14ac:dyDescent="0.15"/>
  <cols>
    <col min="1" max="2" width="0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29" width="9" style="2"/>
    <col min="30" max="31" width="0" style="2" hidden="1" customWidth="1"/>
    <col min="32" max="16384" width="9" style="2"/>
  </cols>
  <sheetData>
    <row r="1" spans="1:45" x14ac:dyDescent="0.15">
      <c r="D1" s="2" t="s">
        <v>0</v>
      </c>
    </row>
    <row r="2" spans="1:45" x14ac:dyDescent="0.15">
      <c r="D2" s="2" t="s">
        <v>1</v>
      </c>
    </row>
    <row r="3" spans="1:45" x14ac:dyDescent="0.15">
      <c r="D3" s="2" t="s">
        <v>2</v>
      </c>
    </row>
    <row r="4" spans="1:45" x14ac:dyDescent="0.15">
      <c r="D4" s="2" t="s">
        <v>378</v>
      </c>
    </row>
    <row r="5" spans="1:45" x14ac:dyDescent="0.15">
      <c r="D5" s="2" t="s">
        <v>365</v>
      </c>
    </row>
    <row r="6" spans="1:45" x14ac:dyDescent="0.15">
      <c r="D6" s="2" t="s">
        <v>5</v>
      </c>
    </row>
    <row r="7" spans="1:45" x14ac:dyDescent="0.15">
      <c r="D7" s="2" t="s">
        <v>6</v>
      </c>
    </row>
    <row r="8" spans="1:45" s="8" customFormat="1" ht="13.5" x14ac:dyDescent="0.15">
      <c r="A8" s="3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  <c r="O8" s="6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45" ht="23.25" customHeight="1" x14ac:dyDescent="0.25">
      <c r="C9" s="9"/>
      <c r="D9" s="10" t="s">
        <v>379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45" ht="21" customHeight="1" x14ac:dyDescent="0.15">
      <c r="D10" s="11" t="s">
        <v>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45" s="13" customFormat="1" ht="16.5" customHeight="1" thickBot="1" x14ac:dyDescent="0.2">
      <c r="A11" s="12"/>
      <c r="B11" s="12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6" t="s">
        <v>9</v>
      </c>
      <c r="AB11" s="15"/>
    </row>
    <row r="12" spans="1:45" s="18" customFormat="1" ht="14.25" customHeight="1" thickBot="1" x14ac:dyDescent="0.2">
      <c r="A12" s="17" t="s">
        <v>10</v>
      </c>
      <c r="B12" s="17" t="s">
        <v>11</v>
      </c>
      <c r="D12" s="19" t="s">
        <v>12</v>
      </c>
      <c r="E12" s="20"/>
      <c r="F12" s="20"/>
      <c r="G12" s="20"/>
      <c r="H12" s="20"/>
      <c r="I12" s="20"/>
      <c r="J12" s="20"/>
      <c r="K12" s="21"/>
      <c r="L12" s="21"/>
      <c r="M12" s="21"/>
      <c r="N12" s="21"/>
      <c r="O12" s="21"/>
      <c r="P12" s="22" t="s">
        <v>13</v>
      </c>
      <c r="Q12" s="23"/>
      <c r="R12" s="20" t="s">
        <v>12</v>
      </c>
      <c r="S12" s="20"/>
      <c r="T12" s="20"/>
      <c r="U12" s="20"/>
      <c r="V12" s="20"/>
      <c r="W12" s="20"/>
      <c r="X12" s="20"/>
      <c r="Y12" s="20"/>
      <c r="Z12" s="22" t="s">
        <v>13</v>
      </c>
      <c r="AA12" s="23"/>
    </row>
    <row r="13" spans="1:45" ht="14.65" customHeight="1" x14ac:dyDescent="0.15">
      <c r="D13" s="24" t="s">
        <v>14</v>
      </c>
      <c r="E13" s="25"/>
      <c r="F13" s="26"/>
      <c r="G13" s="27"/>
      <c r="H13" s="27"/>
      <c r="I13" s="27"/>
      <c r="J13" s="27"/>
      <c r="K13" s="25"/>
      <c r="L13" s="25"/>
      <c r="M13" s="25"/>
      <c r="N13" s="25"/>
      <c r="O13" s="25"/>
      <c r="P13" s="29"/>
      <c r="Q13" s="30"/>
      <c r="R13" s="26" t="s">
        <v>15</v>
      </c>
      <c r="S13" s="26"/>
      <c r="T13" s="26"/>
      <c r="U13" s="26"/>
      <c r="V13" s="26"/>
      <c r="W13" s="26"/>
      <c r="X13" s="26"/>
      <c r="Y13" s="25"/>
      <c r="Z13" s="29"/>
      <c r="AA13" s="31"/>
      <c r="AR13" s="305"/>
      <c r="AS13" s="305"/>
    </row>
    <row r="14" spans="1:45" ht="14.65" customHeight="1" x14ac:dyDescent="0.15">
      <c r="A14" s="1" t="s">
        <v>16</v>
      </c>
      <c r="B14" s="1" t="s">
        <v>17</v>
      </c>
      <c r="D14" s="32"/>
      <c r="E14" s="26" t="s">
        <v>18</v>
      </c>
      <c r="F14" s="26"/>
      <c r="G14" s="26"/>
      <c r="H14" s="26"/>
      <c r="I14" s="26"/>
      <c r="J14" s="26"/>
      <c r="K14" s="25"/>
      <c r="L14" s="25"/>
      <c r="M14" s="25"/>
      <c r="N14" s="25"/>
      <c r="O14" s="25"/>
      <c r="P14" s="33">
        <v>106771</v>
      </c>
      <c r="Q14" s="34" t="s">
        <v>19</v>
      </c>
      <c r="R14" s="26"/>
      <c r="S14" s="26" t="s">
        <v>20</v>
      </c>
      <c r="T14" s="26"/>
      <c r="U14" s="26"/>
      <c r="V14" s="26"/>
      <c r="W14" s="26"/>
      <c r="X14" s="26"/>
      <c r="Y14" s="25"/>
      <c r="Z14" s="33">
        <v>47978</v>
      </c>
      <c r="AA14" s="35"/>
      <c r="AD14" s="2">
        <f>IF(AND(AD15="-",AD43="-",AD46="-"),"-",SUM(AD15,AD43,AD46))</f>
        <v>106771372842</v>
      </c>
      <c r="AE14" s="2">
        <f>IF(COUNTIF(AE15:AE19,"-")=COUNTA(AE15:AE19),"-",SUM(AE15:AE19))</f>
        <v>47978265265</v>
      </c>
      <c r="AR14" s="305"/>
      <c r="AS14" s="305"/>
    </row>
    <row r="15" spans="1:45" ht="14.65" customHeight="1" x14ac:dyDescent="0.15">
      <c r="A15" s="1" t="s">
        <v>21</v>
      </c>
      <c r="B15" s="1" t="s">
        <v>22</v>
      </c>
      <c r="D15" s="32"/>
      <c r="E15" s="26"/>
      <c r="F15" s="26" t="s">
        <v>23</v>
      </c>
      <c r="G15" s="26"/>
      <c r="H15" s="26"/>
      <c r="I15" s="26"/>
      <c r="J15" s="26"/>
      <c r="K15" s="25"/>
      <c r="L15" s="25"/>
      <c r="M15" s="25"/>
      <c r="N15" s="25"/>
      <c r="O15" s="25"/>
      <c r="P15" s="33">
        <v>101775</v>
      </c>
      <c r="Q15" s="34"/>
      <c r="R15" s="26"/>
      <c r="S15" s="26"/>
      <c r="T15" s="26" t="s">
        <v>380</v>
      </c>
      <c r="U15" s="26"/>
      <c r="V15" s="26"/>
      <c r="W15" s="26"/>
      <c r="X15" s="26"/>
      <c r="Y15" s="25"/>
      <c r="Z15" s="33">
        <v>32393</v>
      </c>
      <c r="AA15" s="35"/>
      <c r="AD15" s="2">
        <f>IF(AND(AD16="-",AD32="-",COUNTIF(AD41:AD42,"-")=COUNTA(AD41:AD42)),"-",SUM(AD16,AD32,AD41:AD42))</f>
        <v>101775205346</v>
      </c>
      <c r="AE15" s="2">
        <v>32393183263</v>
      </c>
      <c r="AR15" s="305"/>
      <c r="AS15" s="305"/>
    </row>
    <row r="16" spans="1:45" ht="14.65" customHeight="1" x14ac:dyDescent="0.15">
      <c r="A16" s="1" t="s">
        <v>25</v>
      </c>
      <c r="B16" s="1" t="s">
        <v>26</v>
      </c>
      <c r="D16" s="32"/>
      <c r="E16" s="26"/>
      <c r="F16" s="26"/>
      <c r="G16" s="26" t="s">
        <v>27</v>
      </c>
      <c r="H16" s="26"/>
      <c r="I16" s="26"/>
      <c r="J16" s="26"/>
      <c r="K16" s="25"/>
      <c r="L16" s="25"/>
      <c r="M16" s="25"/>
      <c r="N16" s="25"/>
      <c r="O16" s="25"/>
      <c r="P16" s="33">
        <v>44156</v>
      </c>
      <c r="Q16" s="34"/>
      <c r="R16" s="26"/>
      <c r="S16" s="26"/>
      <c r="T16" s="26" t="s">
        <v>28</v>
      </c>
      <c r="U16" s="26"/>
      <c r="V16" s="26"/>
      <c r="W16" s="26"/>
      <c r="X16" s="26"/>
      <c r="Y16" s="25"/>
      <c r="Z16" s="33" t="s">
        <v>381</v>
      </c>
      <c r="AA16" s="35"/>
      <c r="AD16" s="2">
        <f>IF(COUNTIF(AD17:AD31,"-")=COUNTA(AD17:AD31),"-",SUM(AD17:AD31))</f>
        <v>44156160774</v>
      </c>
      <c r="AE16" s="2" t="s">
        <v>30</v>
      </c>
      <c r="AR16" s="305"/>
      <c r="AS16" s="305"/>
    </row>
    <row r="17" spans="1:45" ht="14.65" customHeight="1" x14ac:dyDescent="0.15">
      <c r="A17" s="1" t="s">
        <v>31</v>
      </c>
      <c r="B17" s="1" t="s">
        <v>32</v>
      </c>
      <c r="D17" s="32"/>
      <c r="E17" s="26"/>
      <c r="F17" s="26"/>
      <c r="G17" s="26"/>
      <c r="H17" s="26" t="s">
        <v>33</v>
      </c>
      <c r="I17" s="26"/>
      <c r="J17" s="26"/>
      <c r="K17" s="25"/>
      <c r="L17" s="25"/>
      <c r="M17" s="25"/>
      <c r="N17" s="25"/>
      <c r="O17" s="25"/>
      <c r="P17" s="33">
        <v>16602</v>
      </c>
      <c r="Q17" s="34"/>
      <c r="R17" s="26"/>
      <c r="S17" s="26"/>
      <c r="T17" s="26" t="s">
        <v>34</v>
      </c>
      <c r="U17" s="26"/>
      <c r="V17" s="26"/>
      <c r="W17" s="26"/>
      <c r="X17" s="26"/>
      <c r="Y17" s="25"/>
      <c r="Z17" s="33">
        <v>3235</v>
      </c>
      <c r="AA17" s="35"/>
      <c r="AD17" s="2">
        <v>16602047868</v>
      </c>
      <c r="AE17" s="2">
        <v>3235038996</v>
      </c>
      <c r="AR17" s="305"/>
      <c r="AS17" s="305"/>
    </row>
    <row r="18" spans="1:45" ht="14.65" customHeight="1" x14ac:dyDescent="0.15">
      <c r="A18" s="1" t="s">
        <v>35</v>
      </c>
      <c r="B18" s="1" t="s">
        <v>36</v>
      </c>
      <c r="D18" s="32"/>
      <c r="E18" s="26"/>
      <c r="F18" s="26"/>
      <c r="G18" s="26"/>
      <c r="H18" s="26" t="s">
        <v>37</v>
      </c>
      <c r="I18" s="26"/>
      <c r="J18" s="26"/>
      <c r="K18" s="25"/>
      <c r="L18" s="25"/>
      <c r="M18" s="25"/>
      <c r="N18" s="25"/>
      <c r="O18" s="25"/>
      <c r="P18" s="33">
        <v>1482</v>
      </c>
      <c r="Q18" s="34"/>
      <c r="R18" s="26"/>
      <c r="S18" s="26"/>
      <c r="T18" s="26" t="s">
        <v>38</v>
      </c>
      <c r="U18" s="26"/>
      <c r="V18" s="26"/>
      <c r="W18" s="26"/>
      <c r="X18" s="26"/>
      <c r="Y18" s="25"/>
      <c r="Z18" s="33" t="s">
        <v>68</v>
      </c>
      <c r="AA18" s="35"/>
      <c r="AD18" s="2">
        <v>1481859686</v>
      </c>
      <c r="AE18" s="2" t="s">
        <v>30</v>
      </c>
      <c r="AR18" s="305"/>
      <c r="AS18" s="305"/>
    </row>
    <row r="19" spans="1:45" ht="14.65" customHeight="1" x14ac:dyDescent="0.15">
      <c r="A19" s="1" t="s">
        <v>40</v>
      </c>
      <c r="B19" s="1" t="s">
        <v>41</v>
      </c>
      <c r="D19" s="32"/>
      <c r="E19" s="26"/>
      <c r="F19" s="26"/>
      <c r="G19" s="26"/>
      <c r="H19" s="26" t="s">
        <v>42</v>
      </c>
      <c r="I19" s="26"/>
      <c r="J19" s="26"/>
      <c r="K19" s="25"/>
      <c r="L19" s="25"/>
      <c r="M19" s="25"/>
      <c r="N19" s="25"/>
      <c r="O19" s="25"/>
      <c r="P19" s="33">
        <v>45612</v>
      </c>
      <c r="Q19" s="34"/>
      <c r="R19" s="26"/>
      <c r="S19" s="26"/>
      <c r="T19" s="26" t="s">
        <v>43</v>
      </c>
      <c r="U19" s="26"/>
      <c r="V19" s="26"/>
      <c r="W19" s="26"/>
      <c r="X19" s="26"/>
      <c r="Y19" s="25"/>
      <c r="Z19" s="33">
        <v>12350</v>
      </c>
      <c r="AA19" s="35"/>
      <c r="AD19" s="2">
        <v>45611810912</v>
      </c>
      <c r="AE19" s="2">
        <v>12350043006</v>
      </c>
      <c r="AR19" s="305"/>
      <c r="AS19" s="305"/>
    </row>
    <row r="20" spans="1:45" ht="14.65" customHeight="1" x14ac:dyDescent="0.15">
      <c r="A20" s="1" t="s">
        <v>45</v>
      </c>
      <c r="B20" s="1" t="s">
        <v>46</v>
      </c>
      <c r="D20" s="32"/>
      <c r="E20" s="26"/>
      <c r="F20" s="26"/>
      <c r="G20" s="26"/>
      <c r="H20" s="26" t="s">
        <v>47</v>
      </c>
      <c r="I20" s="26"/>
      <c r="J20" s="26"/>
      <c r="K20" s="25"/>
      <c r="L20" s="25"/>
      <c r="M20" s="25"/>
      <c r="N20" s="25"/>
      <c r="O20" s="25"/>
      <c r="P20" s="33">
        <v>-22039</v>
      </c>
      <c r="Q20" s="34"/>
      <c r="R20" s="26"/>
      <c r="S20" s="26" t="s">
        <v>48</v>
      </c>
      <c r="T20" s="26"/>
      <c r="U20" s="26"/>
      <c r="V20" s="26"/>
      <c r="W20" s="26"/>
      <c r="X20" s="26"/>
      <c r="Y20" s="25"/>
      <c r="Z20" s="33">
        <v>3816</v>
      </c>
      <c r="AA20" s="35"/>
      <c r="AD20" s="2">
        <v>-22039218890</v>
      </c>
      <c r="AE20" s="2">
        <f>IF(COUNTIF(AE21:AE28,"-")=COUNTA(AE21:AE28),"-",SUM(AE21:AE28))</f>
        <v>3816111503</v>
      </c>
      <c r="AR20" s="305"/>
      <c r="AS20" s="305"/>
    </row>
    <row r="21" spans="1:45" ht="14.65" customHeight="1" x14ac:dyDescent="0.15">
      <c r="A21" s="1" t="s">
        <v>49</v>
      </c>
      <c r="B21" s="1" t="s">
        <v>50</v>
      </c>
      <c r="D21" s="32"/>
      <c r="E21" s="26"/>
      <c r="F21" s="26"/>
      <c r="G21" s="26"/>
      <c r="H21" s="26" t="s">
        <v>51</v>
      </c>
      <c r="I21" s="26"/>
      <c r="J21" s="26"/>
      <c r="K21" s="25"/>
      <c r="L21" s="25"/>
      <c r="M21" s="25"/>
      <c r="N21" s="25"/>
      <c r="O21" s="25"/>
      <c r="P21" s="33">
        <v>5711</v>
      </c>
      <c r="Q21" s="34"/>
      <c r="R21" s="26"/>
      <c r="S21" s="26"/>
      <c r="T21" s="26" t="s">
        <v>369</v>
      </c>
      <c r="U21" s="26"/>
      <c r="V21" s="26"/>
      <c r="W21" s="26"/>
      <c r="X21" s="26"/>
      <c r="Y21" s="25"/>
      <c r="Z21" s="33">
        <v>2532</v>
      </c>
      <c r="AA21" s="35"/>
      <c r="AD21" s="2">
        <v>5710887862</v>
      </c>
      <c r="AE21" s="2">
        <v>2531682983</v>
      </c>
      <c r="AR21" s="305"/>
      <c r="AS21" s="305"/>
    </row>
    <row r="22" spans="1:45" ht="14.65" customHeight="1" x14ac:dyDescent="0.15">
      <c r="A22" s="1" t="s">
        <v>53</v>
      </c>
      <c r="B22" s="1" t="s">
        <v>54</v>
      </c>
      <c r="D22" s="32"/>
      <c r="E22" s="26"/>
      <c r="F22" s="26"/>
      <c r="G22" s="26"/>
      <c r="H22" s="26" t="s">
        <v>55</v>
      </c>
      <c r="I22" s="26"/>
      <c r="J22" s="26"/>
      <c r="K22" s="25"/>
      <c r="L22" s="25"/>
      <c r="M22" s="25"/>
      <c r="N22" s="25"/>
      <c r="O22" s="25"/>
      <c r="P22" s="33">
        <v>-3979</v>
      </c>
      <c r="Q22" s="34"/>
      <c r="R22" s="26"/>
      <c r="S22" s="26"/>
      <c r="T22" s="26" t="s">
        <v>56</v>
      </c>
      <c r="U22" s="26"/>
      <c r="V22" s="26"/>
      <c r="W22" s="26"/>
      <c r="X22" s="26"/>
      <c r="Y22" s="25"/>
      <c r="Z22" s="33">
        <v>663</v>
      </c>
      <c r="AA22" s="35"/>
      <c r="AD22" s="2">
        <v>-3978723356</v>
      </c>
      <c r="AE22" s="2">
        <v>662826898</v>
      </c>
      <c r="AR22" s="305"/>
      <c r="AS22" s="305"/>
    </row>
    <row r="23" spans="1:45" ht="14.65" customHeight="1" x14ac:dyDescent="0.15">
      <c r="A23" s="1" t="s">
        <v>57</v>
      </c>
      <c r="B23" s="1" t="s">
        <v>58</v>
      </c>
      <c r="D23" s="32"/>
      <c r="E23" s="26"/>
      <c r="F23" s="26"/>
      <c r="G23" s="26"/>
      <c r="H23" s="26" t="s">
        <v>59</v>
      </c>
      <c r="I23" s="36"/>
      <c r="J23" s="36"/>
      <c r="K23" s="37"/>
      <c r="L23" s="37"/>
      <c r="M23" s="37"/>
      <c r="N23" s="37"/>
      <c r="O23" s="37"/>
      <c r="P23" s="33">
        <v>0</v>
      </c>
      <c r="Q23" s="34"/>
      <c r="R23" s="26"/>
      <c r="S23" s="26"/>
      <c r="T23" s="26" t="s">
        <v>60</v>
      </c>
      <c r="U23" s="26"/>
      <c r="V23" s="26"/>
      <c r="W23" s="26"/>
      <c r="X23" s="26"/>
      <c r="Y23" s="25"/>
      <c r="Z23" s="33" t="s">
        <v>68</v>
      </c>
      <c r="AA23" s="35"/>
      <c r="AD23" s="2">
        <v>397130</v>
      </c>
      <c r="AE23" s="2" t="s">
        <v>30</v>
      </c>
      <c r="AR23" s="305"/>
      <c r="AS23" s="305"/>
    </row>
    <row r="24" spans="1:45" ht="14.65" customHeight="1" x14ac:dyDescent="0.15">
      <c r="A24" s="1" t="s">
        <v>61</v>
      </c>
      <c r="B24" s="1" t="s">
        <v>62</v>
      </c>
      <c r="D24" s="32"/>
      <c r="E24" s="26"/>
      <c r="F24" s="26"/>
      <c r="G24" s="26"/>
      <c r="H24" s="26" t="s">
        <v>63</v>
      </c>
      <c r="I24" s="36"/>
      <c r="J24" s="36"/>
      <c r="K24" s="37"/>
      <c r="L24" s="37"/>
      <c r="M24" s="37"/>
      <c r="N24" s="37"/>
      <c r="O24" s="37"/>
      <c r="P24" s="33">
        <v>0</v>
      </c>
      <c r="Q24" s="34"/>
      <c r="R24" s="25"/>
      <c r="S24" s="26"/>
      <c r="T24" s="26" t="s">
        <v>64</v>
      </c>
      <c r="U24" s="26"/>
      <c r="V24" s="26"/>
      <c r="W24" s="26"/>
      <c r="X24" s="26"/>
      <c r="Y24" s="25"/>
      <c r="Z24" s="33">
        <v>24</v>
      </c>
      <c r="AA24" s="35"/>
      <c r="AD24" s="2">
        <v>-397129</v>
      </c>
      <c r="AE24" s="2">
        <v>24186428</v>
      </c>
      <c r="AR24" s="305"/>
      <c r="AS24" s="305"/>
    </row>
    <row r="25" spans="1:45" ht="14.65" customHeight="1" x14ac:dyDescent="0.15">
      <c r="A25" s="1" t="s">
        <v>65</v>
      </c>
      <c r="B25" s="1" t="s">
        <v>66</v>
      </c>
      <c r="D25" s="32"/>
      <c r="E25" s="26"/>
      <c r="F25" s="26"/>
      <c r="G25" s="26"/>
      <c r="H25" s="26" t="s">
        <v>67</v>
      </c>
      <c r="I25" s="36"/>
      <c r="J25" s="36"/>
      <c r="K25" s="37"/>
      <c r="L25" s="37"/>
      <c r="M25" s="37"/>
      <c r="N25" s="37"/>
      <c r="O25" s="37"/>
      <c r="P25" s="33" t="s">
        <v>68</v>
      </c>
      <c r="Q25" s="34"/>
      <c r="R25" s="25"/>
      <c r="S25" s="26"/>
      <c r="T25" s="26" t="s">
        <v>69</v>
      </c>
      <c r="U25" s="26"/>
      <c r="V25" s="26"/>
      <c r="W25" s="26"/>
      <c r="X25" s="26"/>
      <c r="Y25" s="25"/>
      <c r="Z25" s="33" t="s">
        <v>68</v>
      </c>
      <c r="AA25" s="35"/>
      <c r="AD25" s="2" t="s">
        <v>30</v>
      </c>
      <c r="AE25" s="2" t="s">
        <v>30</v>
      </c>
      <c r="AR25" s="305"/>
      <c r="AS25" s="305"/>
    </row>
    <row r="26" spans="1:45" ht="14.65" customHeight="1" x14ac:dyDescent="0.15">
      <c r="A26" s="1" t="s">
        <v>70</v>
      </c>
      <c r="B26" s="1" t="s">
        <v>71</v>
      </c>
      <c r="D26" s="32"/>
      <c r="E26" s="26"/>
      <c r="F26" s="26"/>
      <c r="G26" s="26"/>
      <c r="H26" s="26" t="s">
        <v>72</v>
      </c>
      <c r="I26" s="36"/>
      <c r="J26" s="36"/>
      <c r="K26" s="37"/>
      <c r="L26" s="37"/>
      <c r="M26" s="37"/>
      <c r="N26" s="37"/>
      <c r="O26" s="37"/>
      <c r="P26" s="33" t="s">
        <v>68</v>
      </c>
      <c r="Q26" s="34"/>
      <c r="R26" s="26"/>
      <c r="S26" s="26"/>
      <c r="T26" s="26" t="s">
        <v>73</v>
      </c>
      <c r="U26" s="26"/>
      <c r="V26" s="26"/>
      <c r="W26" s="26"/>
      <c r="X26" s="26"/>
      <c r="Y26" s="25"/>
      <c r="Z26" s="33">
        <v>292</v>
      </c>
      <c r="AA26" s="35"/>
      <c r="AD26" s="2" t="s">
        <v>30</v>
      </c>
      <c r="AE26" s="2">
        <v>292385068</v>
      </c>
      <c r="AR26" s="305"/>
      <c r="AS26" s="305"/>
    </row>
    <row r="27" spans="1:45" ht="14.65" customHeight="1" x14ac:dyDescent="0.15">
      <c r="A27" s="1" t="s">
        <v>74</v>
      </c>
      <c r="B27" s="1" t="s">
        <v>75</v>
      </c>
      <c r="D27" s="32"/>
      <c r="E27" s="26"/>
      <c r="F27" s="26"/>
      <c r="G27" s="26"/>
      <c r="H27" s="26" t="s">
        <v>76</v>
      </c>
      <c r="I27" s="36"/>
      <c r="J27" s="36"/>
      <c r="K27" s="37"/>
      <c r="L27" s="37"/>
      <c r="M27" s="37"/>
      <c r="N27" s="37"/>
      <c r="O27" s="37"/>
      <c r="P27" s="33" t="s">
        <v>68</v>
      </c>
      <c r="Q27" s="34"/>
      <c r="R27" s="26"/>
      <c r="S27" s="26"/>
      <c r="T27" s="26" t="s">
        <v>78</v>
      </c>
      <c r="U27" s="26"/>
      <c r="V27" s="26"/>
      <c r="W27" s="26"/>
      <c r="X27" s="26"/>
      <c r="Y27" s="25"/>
      <c r="Z27" s="33">
        <v>305</v>
      </c>
      <c r="AA27" s="35"/>
      <c r="AD27" s="2" t="s">
        <v>30</v>
      </c>
      <c r="AE27" s="2">
        <v>305030126</v>
      </c>
      <c r="AR27" s="305"/>
      <c r="AS27" s="305"/>
    </row>
    <row r="28" spans="1:45" ht="14.65" customHeight="1" x14ac:dyDescent="0.15">
      <c r="A28" s="1" t="s">
        <v>79</v>
      </c>
      <c r="B28" s="1" t="s">
        <v>80</v>
      </c>
      <c r="D28" s="32"/>
      <c r="E28" s="26"/>
      <c r="F28" s="26"/>
      <c r="G28" s="26"/>
      <c r="H28" s="26" t="s">
        <v>81</v>
      </c>
      <c r="I28" s="36"/>
      <c r="J28" s="36"/>
      <c r="K28" s="37"/>
      <c r="L28" s="37"/>
      <c r="M28" s="37"/>
      <c r="N28" s="37"/>
      <c r="O28" s="37"/>
      <c r="P28" s="33" t="s">
        <v>68</v>
      </c>
      <c r="Q28" s="34"/>
      <c r="R28" s="26"/>
      <c r="S28" s="26"/>
      <c r="T28" s="26" t="s">
        <v>43</v>
      </c>
      <c r="U28" s="26"/>
      <c r="V28" s="26"/>
      <c r="W28" s="26"/>
      <c r="X28" s="26"/>
      <c r="Y28" s="25"/>
      <c r="Z28" s="33" t="s">
        <v>68</v>
      </c>
      <c r="AA28" s="35"/>
      <c r="AD28" s="2" t="s">
        <v>30</v>
      </c>
      <c r="AE28" s="2" t="s">
        <v>30</v>
      </c>
      <c r="AR28" s="305"/>
      <c r="AS28" s="305"/>
    </row>
    <row r="29" spans="1:45" ht="14.65" customHeight="1" x14ac:dyDescent="0.15">
      <c r="A29" s="1" t="s">
        <v>82</v>
      </c>
      <c r="B29" s="1" t="s">
        <v>83</v>
      </c>
      <c r="D29" s="32"/>
      <c r="E29" s="26"/>
      <c r="F29" s="26"/>
      <c r="G29" s="26"/>
      <c r="H29" s="26" t="s">
        <v>43</v>
      </c>
      <c r="I29" s="26"/>
      <c r="J29" s="26"/>
      <c r="K29" s="25"/>
      <c r="L29" s="25"/>
      <c r="M29" s="25"/>
      <c r="N29" s="25"/>
      <c r="O29" s="25"/>
      <c r="P29" s="33" t="s">
        <v>68</v>
      </c>
      <c r="Q29" s="34"/>
      <c r="R29" s="39" t="s">
        <v>84</v>
      </c>
      <c r="S29" s="40"/>
      <c r="T29" s="40"/>
      <c r="U29" s="40"/>
      <c r="V29" s="40"/>
      <c r="W29" s="40"/>
      <c r="X29" s="40"/>
      <c r="Y29" s="40"/>
      <c r="Z29" s="41">
        <v>51794</v>
      </c>
      <c r="AA29" s="42"/>
      <c r="AD29" s="2" t="s">
        <v>30</v>
      </c>
      <c r="AE29" s="2">
        <f>IF(AND(AE14="-",AE20="-"),"-",SUM(AE14,AE20))</f>
        <v>51794376768</v>
      </c>
      <c r="AR29" s="305"/>
      <c r="AS29" s="305"/>
    </row>
    <row r="30" spans="1:45" ht="14.65" customHeight="1" x14ac:dyDescent="0.15">
      <c r="A30" s="1" t="s">
        <v>85</v>
      </c>
      <c r="D30" s="32"/>
      <c r="E30" s="26"/>
      <c r="F30" s="26"/>
      <c r="G30" s="26"/>
      <c r="H30" s="26" t="s">
        <v>86</v>
      </c>
      <c r="I30" s="26"/>
      <c r="J30" s="26"/>
      <c r="K30" s="25"/>
      <c r="L30" s="25"/>
      <c r="M30" s="25"/>
      <c r="N30" s="25"/>
      <c r="O30" s="25"/>
      <c r="P30" s="33" t="s">
        <v>68</v>
      </c>
      <c r="Q30" s="34"/>
      <c r="R30" s="26" t="s">
        <v>87</v>
      </c>
      <c r="S30" s="43"/>
      <c r="T30" s="43"/>
      <c r="U30" s="43"/>
      <c r="V30" s="43"/>
      <c r="W30" s="43"/>
      <c r="X30" s="43"/>
      <c r="Y30" s="43"/>
      <c r="Z30" s="44"/>
      <c r="AA30" s="45"/>
      <c r="AD30" s="2" t="s">
        <v>30</v>
      </c>
      <c r="AR30" s="305"/>
      <c r="AS30" s="305"/>
    </row>
    <row r="31" spans="1:45" ht="14.65" customHeight="1" x14ac:dyDescent="0.15">
      <c r="A31" s="1" t="s">
        <v>88</v>
      </c>
      <c r="B31" s="1" t="s">
        <v>89</v>
      </c>
      <c r="D31" s="32"/>
      <c r="E31" s="26"/>
      <c r="F31" s="26"/>
      <c r="G31" s="26"/>
      <c r="H31" s="26" t="s">
        <v>90</v>
      </c>
      <c r="I31" s="26"/>
      <c r="J31" s="26"/>
      <c r="K31" s="25"/>
      <c r="L31" s="25"/>
      <c r="M31" s="25"/>
      <c r="N31" s="25"/>
      <c r="O31" s="25"/>
      <c r="P31" s="33">
        <v>767</v>
      </c>
      <c r="Q31" s="34"/>
      <c r="R31" s="26"/>
      <c r="S31" s="26" t="s">
        <v>91</v>
      </c>
      <c r="T31" s="26"/>
      <c r="U31" s="26"/>
      <c r="V31" s="26"/>
      <c r="W31" s="26"/>
      <c r="X31" s="26"/>
      <c r="Y31" s="25"/>
      <c r="Z31" s="33">
        <v>111969</v>
      </c>
      <c r="AA31" s="35"/>
      <c r="AD31" s="2">
        <v>767496691</v>
      </c>
      <c r="AE31" s="2">
        <v>111969476510</v>
      </c>
      <c r="AR31" s="305"/>
      <c r="AS31" s="305"/>
    </row>
    <row r="32" spans="1:45" ht="14.65" customHeight="1" x14ac:dyDescent="0.15">
      <c r="A32" s="1" t="s">
        <v>92</v>
      </c>
      <c r="B32" s="1" t="s">
        <v>93</v>
      </c>
      <c r="D32" s="32"/>
      <c r="E32" s="26"/>
      <c r="F32" s="26"/>
      <c r="G32" s="26" t="s">
        <v>94</v>
      </c>
      <c r="H32" s="26"/>
      <c r="I32" s="26"/>
      <c r="J32" s="26"/>
      <c r="K32" s="25"/>
      <c r="L32" s="25"/>
      <c r="M32" s="25"/>
      <c r="N32" s="25"/>
      <c r="O32" s="25"/>
      <c r="P32" s="33">
        <v>54210</v>
      </c>
      <c r="Q32" s="34"/>
      <c r="R32" s="26"/>
      <c r="S32" s="25" t="s">
        <v>95</v>
      </c>
      <c r="T32" s="26"/>
      <c r="U32" s="26"/>
      <c r="V32" s="26"/>
      <c r="W32" s="26"/>
      <c r="X32" s="26"/>
      <c r="Y32" s="25"/>
      <c r="Z32" s="33">
        <v>-48623</v>
      </c>
      <c r="AA32" s="35"/>
      <c r="AD32" s="2">
        <f>IF(COUNTIF(AD33:AD40,"-")=COUNTA(AD33:AD40),"-",SUM(AD33:AD40))</f>
        <v>54210207966</v>
      </c>
      <c r="AE32" s="2">
        <v>-48622616118</v>
      </c>
      <c r="AR32" s="305"/>
      <c r="AS32" s="305"/>
    </row>
    <row r="33" spans="1:45" ht="14.65" customHeight="1" x14ac:dyDescent="0.15">
      <c r="A33" s="1" t="s">
        <v>96</v>
      </c>
      <c r="B33" s="1" t="s">
        <v>382</v>
      </c>
      <c r="D33" s="32"/>
      <c r="E33" s="26"/>
      <c r="F33" s="26"/>
      <c r="G33" s="26"/>
      <c r="H33" s="26" t="s">
        <v>33</v>
      </c>
      <c r="I33" s="26"/>
      <c r="J33" s="26"/>
      <c r="K33" s="25"/>
      <c r="L33" s="25"/>
      <c r="M33" s="25"/>
      <c r="N33" s="25"/>
      <c r="O33" s="25"/>
      <c r="P33" s="33">
        <v>9821</v>
      </c>
      <c r="Q33" s="34"/>
      <c r="R33" s="26"/>
      <c r="S33" s="26" t="s">
        <v>232</v>
      </c>
      <c r="T33" s="26"/>
      <c r="U33" s="26"/>
      <c r="V33" s="26"/>
      <c r="W33" s="26"/>
      <c r="X33" s="26"/>
      <c r="Y33" s="25"/>
      <c r="Z33" s="33">
        <v>0</v>
      </c>
      <c r="AA33" s="35"/>
      <c r="AD33" s="2">
        <v>9820911314</v>
      </c>
      <c r="AE33" s="2">
        <v>0</v>
      </c>
      <c r="AR33" s="305"/>
      <c r="AS33" s="305"/>
    </row>
    <row r="34" spans="1:45" ht="14.65" customHeight="1" x14ac:dyDescent="0.15">
      <c r="A34" s="1" t="s">
        <v>97</v>
      </c>
      <c r="D34" s="32"/>
      <c r="E34" s="26"/>
      <c r="F34" s="26"/>
      <c r="G34" s="26"/>
      <c r="H34" s="26" t="s">
        <v>42</v>
      </c>
      <c r="I34" s="26"/>
      <c r="J34" s="26"/>
      <c r="K34" s="25"/>
      <c r="L34" s="25"/>
      <c r="M34" s="25"/>
      <c r="N34" s="25"/>
      <c r="O34" s="25"/>
      <c r="P34" s="33">
        <v>917</v>
      </c>
      <c r="Q34" s="34"/>
      <c r="R34" s="32"/>
      <c r="S34" s="26"/>
      <c r="T34" s="26"/>
      <c r="U34" s="26"/>
      <c r="V34" s="26"/>
      <c r="W34" s="26"/>
      <c r="X34" s="26"/>
      <c r="Y34" s="25"/>
      <c r="Z34" s="33"/>
      <c r="AA34" s="46"/>
      <c r="AD34" s="2">
        <v>916806292</v>
      </c>
      <c r="AR34" s="305"/>
      <c r="AS34" s="305"/>
    </row>
    <row r="35" spans="1:45" ht="14.65" customHeight="1" x14ac:dyDescent="0.15">
      <c r="A35" s="1" t="s">
        <v>98</v>
      </c>
      <c r="D35" s="32"/>
      <c r="E35" s="26"/>
      <c r="F35" s="26"/>
      <c r="G35" s="26"/>
      <c r="H35" s="26" t="s">
        <v>47</v>
      </c>
      <c r="I35" s="26"/>
      <c r="J35" s="26"/>
      <c r="K35" s="25"/>
      <c r="L35" s="25"/>
      <c r="M35" s="25"/>
      <c r="N35" s="25"/>
      <c r="O35" s="25"/>
      <c r="P35" s="33">
        <v>-374</v>
      </c>
      <c r="Q35" s="34"/>
      <c r="R35" s="47"/>
      <c r="S35" s="48"/>
      <c r="T35" s="48"/>
      <c r="U35" s="48"/>
      <c r="V35" s="48"/>
      <c r="W35" s="48"/>
      <c r="X35" s="48"/>
      <c r="Y35" s="48"/>
      <c r="Z35" s="33"/>
      <c r="AA35" s="35"/>
      <c r="AD35" s="2">
        <v>-374250948</v>
      </c>
      <c r="AR35" s="305"/>
      <c r="AS35" s="305"/>
    </row>
    <row r="36" spans="1:45" ht="14.65" customHeight="1" x14ac:dyDescent="0.15">
      <c r="A36" s="1" t="s">
        <v>99</v>
      </c>
      <c r="D36" s="32"/>
      <c r="E36" s="26"/>
      <c r="F36" s="26"/>
      <c r="G36" s="26"/>
      <c r="H36" s="26" t="s">
        <v>51</v>
      </c>
      <c r="I36" s="26"/>
      <c r="J36" s="26"/>
      <c r="K36" s="25"/>
      <c r="L36" s="25"/>
      <c r="M36" s="25"/>
      <c r="N36" s="25"/>
      <c r="O36" s="25"/>
      <c r="P36" s="33">
        <v>97426</v>
      </c>
      <c r="Q36" s="34"/>
      <c r="R36" s="26"/>
      <c r="S36" s="43"/>
      <c r="T36" s="43"/>
      <c r="U36" s="43"/>
      <c r="V36" s="43"/>
      <c r="W36" s="43"/>
      <c r="X36" s="43"/>
      <c r="Y36" s="43"/>
      <c r="Z36" s="44"/>
      <c r="AA36" s="49"/>
      <c r="AD36" s="2">
        <v>97425943697</v>
      </c>
      <c r="AR36" s="305"/>
      <c r="AS36" s="305"/>
    </row>
    <row r="37" spans="1:45" ht="14.65" customHeight="1" x14ac:dyDescent="0.15">
      <c r="A37" s="1" t="s">
        <v>100</v>
      </c>
      <c r="D37" s="32"/>
      <c r="E37" s="26"/>
      <c r="F37" s="26"/>
      <c r="G37" s="26"/>
      <c r="H37" s="26" t="s">
        <v>55</v>
      </c>
      <c r="I37" s="26"/>
      <c r="J37" s="26"/>
      <c r="K37" s="25"/>
      <c r="L37" s="25"/>
      <c r="M37" s="25"/>
      <c r="N37" s="25"/>
      <c r="O37" s="25"/>
      <c r="P37" s="33">
        <v>-54616</v>
      </c>
      <c r="Q37" s="34"/>
      <c r="R37" s="26"/>
      <c r="S37" s="26"/>
      <c r="T37" s="26"/>
      <c r="U37" s="26"/>
      <c r="V37" s="26"/>
      <c r="W37" s="26"/>
      <c r="X37" s="26"/>
      <c r="Y37" s="25"/>
      <c r="Z37" s="33"/>
      <c r="AA37" s="46"/>
      <c r="AD37" s="2">
        <v>-54615543698</v>
      </c>
      <c r="AR37" s="305"/>
      <c r="AS37" s="305"/>
    </row>
    <row r="38" spans="1:45" ht="14.65" customHeight="1" x14ac:dyDescent="0.15">
      <c r="A38" s="1" t="s">
        <v>101</v>
      </c>
      <c r="D38" s="32"/>
      <c r="E38" s="26"/>
      <c r="F38" s="26"/>
      <c r="G38" s="26"/>
      <c r="H38" s="26" t="s">
        <v>43</v>
      </c>
      <c r="I38" s="26"/>
      <c r="J38" s="26"/>
      <c r="K38" s="25"/>
      <c r="L38" s="25"/>
      <c r="M38" s="25"/>
      <c r="N38" s="25"/>
      <c r="O38" s="25"/>
      <c r="P38" s="33" t="s">
        <v>68</v>
      </c>
      <c r="Q38" s="34"/>
      <c r="R38" s="24"/>
      <c r="S38" s="25"/>
      <c r="T38" s="25"/>
      <c r="U38" s="25"/>
      <c r="V38" s="25"/>
      <c r="W38" s="25"/>
      <c r="X38" s="25"/>
      <c r="Y38" s="50"/>
      <c r="Z38" s="33"/>
      <c r="AA38" s="46"/>
      <c r="AD38" s="2" t="s">
        <v>30</v>
      </c>
      <c r="AR38" s="305"/>
      <c r="AS38" s="305"/>
    </row>
    <row r="39" spans="1:45" ht="14.65" customHeight="1" x14ac:dyDescent="0.15">
      <c r="A39" s="1" t="s">
        <v>102</v>
      </c>
      <c r="D39" s="32"/>
      <c r="E39" s="26"/>
      <c r="F39" s="26"/>
      <c r="G39" s="26"/>
      <c r="H39" s="26" t="s">
        <v>86</v>
      </c>
      <c r="I39" s="26"/>
      <c r="J39" s="26"/>
      <c r="K39" s="25"/>
      <c r="L39" s="25"/>
      <c r="M39" s="25"/>
      <c r="N39" s="25"/>
      <c r="O39" s="25"/>
      <c r="P39" s="33" t="s">
        <v>68</v>
      </c>
      <c r="Q39" s="34"/>
      <c r="R39" s="25"/>
      <c r="S39" s="25"/>
      <c r="T39" s="25"/>
      <c r="U39" s="25"/>
      <c r="V39" s="25"/>
      <c r="W39" s="25"/>
      <c r="X39" s="25"/>
      <c r="Y39" s="25"/>
      <c r="Z39" s="33"/>
      <c r="AA39" s="46"/>
      <c r="AD39" s="2" t="s">
        <v>30</v>
      </c>
      <c r="AR39" s="305"/>
      <c r="AS39" s="305"/>
    </row>
    <row r="40" spans="1:45" ht="14.65" customHeight="1" x14ac:dyDescent="0.15">
      <c r="A40" s="1" t="s">
        <v>103</v>
      </c>
      <c r="D40" s="32"/>
      <c r="E40" s="26"/>
      <c r="F40" s="26"/>
      <c r="G40" s="26"/>
      <c r="H40" s="26" t="s">
        <v>90</v>
      </c>
      <c r="I40" s="26"/>
      <c r="J40" s="26"/>
      <c r="K40" s="25"/>
      <c r="L40" s="25"/>
      <c r="M40" s="25"/>
      <c r="N40" s="25"/>
      <c r="O40" s="25"/>
      <c r="P40" s="33">
        <v>1036</v>
      </c>
      <c r="Q40" s="34"/>
      <c r="R40" s="51"/>
      <c r="S40" s="51"/>
      <c r="T40" s="51"/>
      <c r="U40" s="51"/>
      <c r="V40" s="51"/>
      <c r="W40" s="51"/>
      <c r="X40" s="51"/>
      <c r="Y40" s="51"/>
      <c r="Z40" s="29"/>
      <c r="AA40" s="52"/>
      <c r="AD40" s="2">
        <v>1036341309</v>
      </c>
      <c r="AR40" s="305"/>
      <c r="AS40" s="305"/>
    </row>
    <row r="41" spans="1:45" ht="14.65" customHeight="1" x14ac:dyDescent="0.15">
      <c r="A41" s="1" t="s">
        <v>104</v>
      </c>
      <c r="D41" s="32"/>
      <c r="E41" s="26"/>
      <c r="F41" s="26"/>
      <c r="G41" s="26" t="s">
        <v>105</v>
      </c>
      <c r="H41" s="36"/>
      <c r="I41" s="36"/>
      <c r="J41" s="36"/>
      <c r="K41" s="37"/>
      <c r="L41" s="37"/>
      <c r="M41" s="37"/>
      <c r="N41" s="37"/>
      <c r="O41" s="37"/>
      <c r="P41" s="33">
        <v>7086</v>
      </c>
      <c r="Q41" s="34"/>
      <c r="R41" s="51"/>
      <c r="S41" s="51"/>
      <c r="T41" s="51"/>
      <c r="U41" s="51"/>
      <c r="V41" s="51"/>
      <c r="W41" s="51"/>
      <c r="X41" s="51"/>
      <c r="Y41" s="51"/>
      <c r="Z41" s="29"/>
      <c r="AA41" s="52"/>
      <c r="AD41" s="2">
        <v>7085724234</v>
      </c>
      <c r="AR41" s="305"/>
      <c r="AS41" s="305"/>
    </row>
    <row r="42" spans="1:45" ht="14.65" customHeight="1" x14ac:dyDescent="0.15">
      <c r="A42" s="1" t="s">
        <v>106</v>
      </c>
      <c r="D42" s="32"/>
      <c r="E42" s="26"/>
      <c r="F42" s="26"/>
      <c r="G42" s="26" t="s">
        <v>107</v>
      </c>
      <c r="H42" s="36"/>
      <c r="I42" s="36"/>
      <c r="J42" s="36"/>
      <c r="K42" s="37"/>
      <c r="L42" s="37"/>
      <c r="M42" s="37"/>
      <c r="N42" s="37"/>
      <c r="O42" s="37"/>
      <c r="P42" s="33">
        <v>-3677</v>
      </c>
      <c r="Q42" s="34"/>
      <c r="R42" s="51"/>
      <c r="S42" s="51"/>
      <c r="T42" s="51"/>
      <c r="U42" s="51"/>
      <c r="V42" s="51"/>
      <c r="W42" s="51"/>
      <c r="X42" s="51"/>
      <c r="Y42" s="51"/>
      <c r="Z42" s="29"/>
      <c r="AA42" s="52"/>
      <c r="AD42" s="2">
        <v>-3676887628</v>
      </c>
      <c r="AR42" s="305"/>
      <c r="AS42" s="305"/>
    </row>
    <row r="43" spans="1:45" ht="14.65" customHeight="1" x14ac:dyDescent="0.15">
      <c r="A43" s="1" t="s">
        <v>108</v>
      </c>
      <c r="D43" s="32"/>
      <c r="E43" s="26"/>
      <c r="F43" s="26" t="s">
        <v>109</v>
      </c>
      <c r="G43" s="26"/>
      <c r="H43" s="36"/>
      <c r="I43" s="36"/>
      <c r="J43" s="36"/>
      <c r="K43" s="37"/>
      <c r="L43" s="37"/>
      <c r="M43" s="37"/>
      <c r="N43" s="37"/>
      <c r="O43" s="37"/>
      <c r="P43" s="33">
        <v>295</v>
      </c>
      <c r="Q43" s="34"/>
      <c r="R43" s="51"/>
      <c r="S43" s="51"/>
      <c r="T43" s="51"/>
      <c r="U43" s="51"/>
      <c r="V43" s="51"/>
      <c r="W43" s="51"/>
      <c r="X43" s="51"/>
      <c r="Y43" s="51"/>
      <c r="Z43" s="29"/>
      <c r="AA43" s="52"/>
      <c r="AD43" s="2">
        <f>IF(COUNTIF(AD44:AD45,"-")=COUNTA(AD44:AD45),"-",SUM(AD44:AD45))</f>
        <v>294888963</v>
      </c>
      <c r="AR43" s="305"/>
      <c r="AS43" s="305"/>
    </row>
    <row r="44" spans="1:45" ht="14.65" customHeight="1" x14ac:dyDescent="0.15">
      <c r="A44" s="1" t="s">
        <v>110</v>
      </c>
      <c r="D44" s="32"/>
      <c r="E44" s="26"/>
      <c r="F44" s="26"/>
      <c r="G44" s="26" t="s">
        <v>111</v>
      </c>
      <c r="H44" s="26"/>
      <c r="I44" s="26"/>
      <c r="J44" s="26"/>
      <c r="K44" s="25"/>
      <c r="L44" s="25"/>
      <c r="M44" s="25"/>
      <c r="N44" s="25"/>
      <c r="O44" s="25"/>
      <c r="P44" s="33">
        <v>53</v>
      </c>
      <c r="Q44" s="34"/>
      <c r="R44" s="51"/>
      <c r="S44" s="51"/>
      <c r="T44" s="51"/>
      <c r="U44" s="51"/>
      <c r="V44" s="51"/>
      <c r="W44" s="51"/>
      <c r="X44" s="51"/>
      <c r="Y44" s="51"/>
      <c r="Z44" s="29"/>
      <c r="AA44" s="52"/>
      <c r="AD44" s="2">
        <v>53000455</v>
      </c>
      <c r="AR44" s="305"/>
      <c r="AS44" s="305"/>
    </row>
    <row r="45" spans="1:45" ht="14.65" customHeight="1" x14ac:dyDescent="0.15">
      <c r="A45" s="1" t="s">
        <v>112</v>
      </c>
      <c r="D45" s="32"/>
      <c r="E45" s="26"/>
      <c r="F45" s="26"/>
      <c r="G45" s="26" t="s">
        <v>43</v>
      </c>
      <c r="H45" s="26"/>
      <c r="I45" s="26"/>
      <c r="J45" s="26"/>
      <c r="K45" s="25"/>
      <c r="L45" s="25"/>
      <c r="M45" s="25"/>
      <c r="N45" s="25"/>
      <c r="O45" s="25"/>
      <c r="P45" s="33">
        <v>242</v>
      </c>
      <c r="Q45" s="34"/>
      <c r="R45" s="51"/>
      <c r="S45" s="51"/>
      <c r="T45" s="51"/>
      <c r="U45" s="51"/>
      <c r="V45" s="51"/>
      <c r="W45" s="51"/>
      <c r="X45" s="51"/>
      <c r="Y45" s="51"/>
      <c r="Z45" s="29"/>
      <c r="AA45" s="52"/>
      <c r="AD45" s="2">
        <v>241888508</v>
      </c>
      <c r="AR45" s="305"/>
      <c r="AS45" s="305"/>
    </row>
    <row r="46" spans="1:45" ht="14.65" customHeight="1" x14ac:dyDescent="0.15">
      <c r="A46" s="1" t="s">
        <v>113</v>
      </c>
      <c r="D46" s="32"/>
      <c r="E46" s="26"/>
      <c r="F46" s="26" t="s">
        <v>114</v>
      </c>
      <c r="G46" s="26"/>
      <c r="H46" s="26"/>
      <c r="I46" s="26"/>
      <c r="J46" s="26"/>
      <c r="K46" s="26"/>
      <c r="L46" s="25"/>
      <c r="M46" s="25"/>
      <c r="N46" s="25"/>
      <c r="O46" s="25"/>
      <c r="P46" s="33">
        <v>4701</v>
      </c>
      <c r="Q46" s="34" t="s">
        <v>19</v>
      </c>
      <c r="R46" s="51"/>
      <c r="S46" s="51"/>
      <c r="T46" s="51"/>
      <c r="U46" s="51"/>
      <c r="V46" s="51"/>
      <c r="W46" s="51"/>
      <c r="X46" s="51"/>
      <c r="Y46" s="51"/>
      <c r="Z46" s="29"/>
      <c r="AA46" s="52"/>
      <c r="AD46" s="2">
        <f>IF(COUNTIF(AD47:AD57,"-")=COUNTA(AD47:AD57),"-",SUM(AD47,AD51:AD53,AD56:AD57))</f>
        <v>4701278533</v>
      </c>
      <c r="AR46" s="305"/>
      <c r="AS46" s="305"/>
    </row>
    <row r="47" spans="1:45" ht="14.65" customHeight="1" x14ac:dyDescent="0.15">
      <c r="A47" s="1" t="s">
        <v>115</v>
      </c>
      <c r="D47" s="32"/>
      <c r="E47" s="26"/>
      <c r="F47" s="26"/>
      <c r="G47" s="26" t="s">
        <v>116</v>
      </c>
      <c r="H47" s="26"/>
      <c r="I47" s="26"/>
      <c r="J47" s="26"/>
      <c r="K47" s="26"/>
      <c r="L47" s="25"/>
      <c r="M47" s="25"/>
      <c r="N47" s="25"/>
      <c r="O47" s="25"/>
      <c r="P47" s="33">
        <v>402</v>
      </c>
      <c r="Q47" s="34"/>
      <c r="R47" s="51"/>
      <c r="S47" s="51"/>
      <c r="T47" s="51"/>
      <c r="U47" s="51"/>
      <c r="V47" s="51"/>
      <c r="W47" s="51"/>
      <c r="X47" s="51"/>
      <c r="Y47" s="51"/>
      <c r="Z47" s="29"/>
      <c r="AA47" s="52"/>
      <c r="AD47" s="2">
        <f>IF(COUNTIF(AD48:AD50,"-")=COUNTA(AD48:AD50),"-",SUM(AD48:AD50))</f>
        <v>401887297</v>
      </c>
      <c r="AR47" s="305"/>
      <c r="AS47" s="305"/>
    </row>
    <row r="48" spans="1:45" ht="14.65" customHeight="1" x14ac:dyDescent="0.15">
      <c r="A48" s="1" t="s">
        <v>117</v>
      </c>
      <c r="D48" s="32"/>
      <c r="E48" s="26"/>
      <c r="F48" s="26"/>
      <c r="G48" s="26"/>
      <c r="H48" s="26" t="s">
        <v>118</v>
      </c>
      <c r="I48" s="26"/>
      <c r="J48" s="26"/>
      <c r="K48" s="26"/>
      <c r="L48" s="25"/>
      <c r="M48" s="25"/>
      <c r="N48" s="25"/>
      <c r="O48" s="25"/>
      <c r="P48" s="33">
        <v>0</v>
      </c>
      <c r="Q48" s="34"/>
      <c r="R48" s="51"/>
      <c r="S48" s="51"/>
      <c r="T48" s="51"/>
      <c r="U48" s="51"/>
      <c r="V48" s="51"/>
      <c r="W48" s="51"/>
      <c r="X48" s="51"/>
      <c r="Y48" s="51"/>
      <c r="Z48" s="29"/>
      <c r="AA48" s="52"/>
      <c r="AD48" s="2">
        <v>0</v>
      </c>
      <c r="AR48" s="305"/>
      <c r="AS48" s="305"/>
    </row>
    <row r="49" spans="1:45" ht="14.65" customHeight="1" x14ac:dyDescent="0.15">
      <c r="A49" s="1" t="s">
        <v>119</v>
      </c>
      <c r="D49" s="32"/>
      <c r="E49" s="26"/>
      <c r="F49" s="26"/>
      <c r="G49" s="26"/>
      <c r="H49" s="26" t="s">
        <v>120</v>
      </c>
      <c r="I49" s="26"/>
      <c r="J49" s="26"/>
      <c r="K49" s="26"/>
      <c r="L49" s="25"/>
      <c r="M49" s="25"/>
      <c r="N49" s="25"/>
      <c r="O49" s="25"/>
      <c r="P49" s="33">
        <v>402</v>
      </c>
      <c r="Q49" s="34"/>
      <c r="R49" s="51"/>
      <c r="S49" s="51"/>
      <c r="T49" s="51"/>
      <c r="U49" s="51"/>
      <c r="V49" s="51"/>
      <c r="W49" s="51"/>
      <c r="X49" s="51"/>
      <c r="Y49" s="51"/>
      <c r="Z49" s="29"/>
      <c r="AA49" s="52"/>
      <c r="AD49" s="2">
        <v>401887297</v>
      </c>
      <c r="AR49" s="305"/>
      <c r="AS49" s="305"/>
    </row>
    <row r="50" spans="1:45" ht="14.65" customHeight="1" x14ac:dyDescent="0.15">
      <c r="A50" s="1" t="s">
        <v>121</v>
      </c>
      <c r="D50" s="32"/>
      <c r="E50" s="26"/>
      <c r="F50" s="26"/>
      <c r="G50" s="26"/>
      <c r="H50" s="26" t="s">
        <v>43</v>
      </c>
      <c r="I50" s="26"/>
      <c r="J50" s="26"/>
      <c r="K50" s="26"/>
      <c r="L50" s="25"/>
      <c r="M50" s="25"/>
      <c r="N50" s="25"/>
      <c r="O50" s="25"/>
      <c r="P50" s="33" t="s">
        <v>68</v>
      </c>
      <c r="Q50" s="34"/>
      <c r="R50" s="51"/>
      <c r="S50" s="51"/>
      <c r="T50" s="51"/>
      <c r="U50" s="51"/>
      <c r="V50" s="51"/>
      <c r="W50" s="51"/>
      <c r="X50" s="51"/>
      <c r="Y50" s="51"/>
      <c r="Z50" s="29"/>
      <c r="AA50" s="52"/>
      <c r="AD50" s="2" t="s">
        <v>30</v>
      </c>
      <c r="AR50" s="305"/>
      <c r="AS50" s="305"/>
    </row>
    <row r="51" spans="1:45" ht="14.65" customHeight="1" x14ac:dyDescent="0.15">
      <c r="A51" s="1" t="s">
        <v>124</v>
      </c>
      <c r="D51" s="32"/>
      <c r="E51" s="26"/>
      <c r="F51" s="26"/>
      <c r="G51" s="26" t="s">
        <v>125</v>
      </c>
      <c r="H51" s="26"/>
      <c r="I51" s="26"/>
      <c r="J51" s="26"/>
      <c r="K51" s="25"/>
      <c r="L51" s="25"/>
      <c r="M51" s="25"/>
      <c r="N51" s="25"/>
      <c r="O51" s="25"/>
      <c r="P51" s="33">
        <v>435</v>
      </c>
      <c r="Q51" s="34"/>
      <c r="R51" s="51"/>
      <c r="S51" s="51"/>
      <c r="T51" s="51"/>
      <c r="U51" s="51"/>
      <c r="V51" s="51"/>
      <c r="W51" s="51"/>
      <c r="X51" s="51"/>
      <c r="Y51" s="51"/>
      <c r="Z51" s="29"/>
      <c r="AA51" s="52"/>
      <c r="AD51" s="2">
        <v>434982192</v>
      </c>
      <c r="AR51" s="305"/>
      <c r="AS51" s="305"/>
    </row>
    <row r="52" spans="1:45" ht="14.65" customHeight="1" x14ac:dyDescent="0.15">
      <c r="A52" s="1" t="s">
        <v>126</v>
      </c>
      <c r="D52" s="32"/>
      <c r="E52" s="26"/>
      <c r="F52" s="26"/>
      <c r="G52" s="26" t="s">
        <v>127</v>
      </c>
      <c r="H52" s="26"/>
      <c r="I52" s="26"/>
      <c r="J52" s="26"/>
      <c r="K52" s="25"/>
      <c r="L52" s="25"/>
      <c r="M52" s="25"/>
      <c r="N52" s="25"/>
      <c r="O52" s="25"/>
      <c r="P52" s="33">
        <v>3</v>
      </c>
      <c r="Q52" s="34"/>
      <c r="R52" s="51"/>
      <c r="S52" s="51"/>
      <c r="T52" s="51"/>
      <c r="U52" s="51"/>
      <c r="V52" s="51"/>
      <c r="W52" s="51"/>
      <c r="X52" s="51"/>
      <c r="Y52" s="51"/>
      <c r="Z52" s="29"/>
      <c r="AA52" s="52"/>
      <c r="AD52" s="2">
        <v>3144945</v>
      </c>
      <c r="AR52" s="305"/>
      <c r="AS52" s="305"/>
    </row>
    <row r="53" spans="1:45" ht="14.65" customHeight="1" x14ac:dyDescent="0.15">
      <c r="A53" s="1" t="s">
        <v>128</v>
      </c>
      <c r="D53" s="32"/>
      <c r="E53" s="26"/>
      <c r="F53" s="26"/>
      <c r="G53" s="26" t="s">
        <v>129</v>
      </c>
      <c r="H53" s="26"/>
      <c r="I53" s="26"/>
      <c r="J53" s="26"/>
      <c r="K53" s="25"/>
      <c r="L53" s="25"/>
      <c r="M53" s="25"/>
      <c r="N53" s="25"/>
      <c r="O53" s="25"/>
      <c r="P53" s="33">
        <v>3899</v>
      </c>
      <c r="Q53" s="34"/>
      <c r="R53" s="51"/>
      <c r="S53" s="51"/>
      <c r="T53" s="51"/>
      <c r="U53" s="51"/>
      <c r="V53" s="51"/>
      <c r="W53" s="51"/>
      <c r="X53" s="51"/>
      <c r="Y53" s="51"/>
      <c r="Z53" s="29"/>
      <c r="AA53" s="52"/>
      <c r="AD53" s="2">
        <f>IF(COUNTIF(AD54:AD55,"-")=COUNTA(AD54:AD55),"-",SUM(AD54:AD55))</f>
        <v>3898584205</v>
      </c>
      <c r="AR53" s="305"/>
      <c r="AS53" s="305"/>
    </row>
    <row r="54" spans="1:45" ht="14.65" customHeight="1" x14ac:dyDescent="0.15">
      <c r="A54" s="1" t="s">
        <v>130</v>
      </c>
      <c r="D54" s="32"/>
      <c r="E54" s="26"/>
      <c r="F54" s="26"/>
      <c r="G54" s="26"/>
      <c r="H54" s="26" t="s">
        <v>131</v>
      </c>
      <c r="I54" s="26"/>
      <c r="J54" s="26"/>
      <c r="K54" s="25"/>
      <c r="L54" s="25"/>
      <c r="M54" s="25"/>
      <c r="N54" s="25"/>
      <c r="O54" s="25"/>
      <c r="P54" s="33">
        <v>120</v>
      </c>
      <c r="Q54" s="34"/>
      <c r="R54" s="51"/>
      <c r="S54" s="51"/>
      <c r="T54" s="51"/>
      <c r="U54" s="51"/>
      <c r="V54" s="51"/>
      <c r="W54" s="51"/>
      <c r="X54" s="51"/>
      <c r="Y54" s="51"/>
      <c r="Z54" s="29"/>
      <c r="AA54" s="52"/>
      <c r="AD54" s="2">
        <v>120000000</v>
      </c>
      <c r="AR54" s="305"/>
      <c r="AS54" s="305"/>
    </row>
    <row r="55" spans="1:45" ht="14.65" customHeight="1" x14ac:dyDescent="0.15">
      <c r="A55" s="1" t="s">
        <v>132</v>
      </c>
      <c r="D55" s="32"/>
      <c r="E55" s="25"/>
      <c r="F55" s="26"/>
      <c r="G55" s="26"/>
      <c r="H55" s="26" t="s">
        <v>43</v>
      </c>
      <c r="I55" s="26"/>
      <c r="J55" s="26"/>
      <c r="K55" s="25"/>
      <c r="L55" s="25"/>
      <c r="M55" s="25"/>
      <c r="N55" s="25"/>
      <c r="O55" s="25"/>
      <c r="P55" s="33">
        <v>3779</v>
      </c>
      <c r="Q55" s="34"/>
      <c r="R55" s="51"/>
      <c r="S55" s="51"/>
      <c r="T55" s="51"/>
      <c r="U55" s="51"/>
      <c r="V55" s="51"/>
      <c r="W55" s="51"/>
      <c r="X55" s="51"/>
      <c r="Y55" s="51"/>
      <c r="Z55" s="29"/>
      <c r="AA55" s="52"/>
      <c r="AD55" s="2">
        <v>3778584205</v>
      </c>
      <c r="AR55" s="305"/>
      <c r="AS55" s="305"/>
    </row>
    <row r="56" spans="1:45" ht="14.65" customHeight="1" x14ac:dyDescent="0.15">
      <c r="A56" s="1" t="s">
        <v>133</v>
      </c>
      <c r="D56" s="32"/>
      <c r="E56" s="25"/>
      <c r="F56" s="26"/>
      <c r="G56" s="26" t="s">
        <v>43</v>
      </c>
      <c r="H56" s="26"/>
      <c r="I56" s="26"/>
      <c r="J56" s="26"/>
      <c r="K56" s="25"/>
      <c r="L56" s="25"/>
      <c r="M56" s="25"/>
      <c r="N56" s="25"/>
      <c r="O56" s="25"/>
      <c r="P56" s="33" t="s">
        <v>68</v>
      </c>
      <c r="Q56" s="34"/>
      <c r="R56" s="51"/>
      <c r="S56" s="51"/>
      <c r="T56" s="51"/>
      <c r="U56" s="51"/>
      <c r="V56" s="51"/>
      <c r="W56" s="51"/>
      <c r="X56" s="51"/>
      <c r="Y56" s="51"/>
      <c r="Z56" s="29"/>
      <c r="AA56" s="52"/>
      <c r="AD56" s="2" t="s">
        <v>30</v>
      </c>
      <c r="AR56" s="305"/>
      <c r="AS56" s="305"/>
    </row>
    <row r="57" spans="1:45" ht="14.65" customHeight="1" x14ac:dyDescent="0.15">
      <c r="A57" s="1" t="s">
        <v>134</v>
      </c>
      <c r="D57" s="32"/>
      <c r="E57" s="25"/>
      <c r="F57" s="26"/>
      <c r="G57" s="26" t="s">
        <v>135</v>
      </c>
      <c r="H57" s="26"/>
      <c r="I57" s="26"/>
      <c r="J57" s="26"/>
      <c r="K57" s="25"/>
      <c r="L57" s="25"/>
      <c r="M57" s="25"/>
      <c r="N57" s="25"/>
      <c r="O57" s="25"/>
      <c r="P57" s="33">
        <v>-37</v>
      </c>
      <c r="Q57" s="34"/>
      <c r="R57" s="51"/>
      <c r="S57" s="51"/>
      <c r="T57" s="51"/>
      <c r="U57" s="51"/>
      <c r="V57" s="51"/>
      <c r="W57" s="51"/>
      <c r="X57" s="51"/>
      <c r="Y57" s="51"/>
      <c r="Z57" s="29"/>
      <c r="AA57" s="52"/>
      <c r="AD57" s="2">
        <v>-37320106</v>
      </c>
      <c r="AR57" s="305"/>
      <c r="AS57" s="305"/>
    </row>
    <row r="58" spans="1:45" ht="14.65" customHeight="1" x14ac:dyDescent="0.15">
      <c r="A58" s="1" t="s">
        <v>136</v>
      </c>
      <c r="D58" s="32"/>
      <c r="E58" s="25" t="s">
        <v>137</v>
      </c>
      <c r="F58" s="26"/>
      <c r="G58" s="27"/>
      <c r="H58" s="27"/>
      <c r="I58" s="27"/>
      <c r="J58" s="25"/>
      <c r="K58" s="25"/>
      <c r="L58" s="25"/>
      <c r="M58" s="25"/>
      <c r="N58" s="25"/>
      <c r="O58" s="25"/>
      <c r="P58" s="33">
        <v>8370</v>
      </c>
      <c r="Q58" s="34" t="s">
        <v>19</v>
      </c>
      <c r="R58" s="51"/>
      <c r="S58" s="51"/>
      <c r="T58" s="51"/>
      <c r="U58" s="51"/>
      <c r="V58" s="51"/>
      <c r="W58" s="51"/>
      <c r="X58" s="51"/>
      <c r="Y58" s="51"/>
      <c r="Z58" s="29"/>
      <c r="AA58" s="52"/>
      <c r="AD58" s="2">
        <f>IF(COUNTIF(AD59:AD67,"-")=COUNTA(AD59:AD67),"-",SUM(AD59:AD62,AD65:AD67))</f>
        <v>8369864318</v>
      </c>
      <c r="AR58" s="305"/>
      <c r="AS58" s="305"/>
    </row>
    <row r="59" spans="1:45" ht="14.65" customHeight="1" x14ac:dyDescent="0.15">
      <c r="A59" s="1" t="s">
        <v>138</v>
      </c>
      <c r="D59" s="32"/>
      <c r="E59" s="25"/>
      <c r="F59" s="26" t="s">
        <v>139</v>
      </c>
      <c r="G59" s="27"/>
      <c r="H59" s="27"/>
      <c r="I59" s="27"/>
      <c r="J59" s="25"/>
      <c r="K59" s="25"/>
      <c r="L59" s="25"/>
      <c r="M59" s="25"/>
      <c r="N59" s="25"/>
      <c r="O59" s="25"/>
      <c r="P59" s="33">
        <v>4753</v>
      </c>
      <c r="Q59" s="34"/>
      <c r="R59" s="51"/>
      <c r="S59" s="51"/>
      <c r="T59" s="51"/>
      <c r="U59" s="51"/>
      <c r="V59" s="51"/>
      <c r="W59" s="51"/>
      <c r="X59" s="51"/>
      <c r="Y59" s="51"/>
      <c r="Z59" s="29"/>
      <c r="AA59" s="52"/>
      <c r="AD59" s="2">
        <v>4752962928</v>
      </c>
      <c r="AR59" s="305"/>
      <c r="AS59" s="305"/>
    </row>
    <row r="60" spans="1:45" ht="14.65" customHeight="1" x14ac:dyDescent="0.15">
      <c r="A60" s="1" t="s">
        <v>140</v>
      </c>
      <c r="D60" s="32"/>
      <c r="E60" s="25"/>
      <c r="F60" s="26" t="s">
        <v>141</v>
      </c>
      <c r="G60" s="26"/>
      <c r="H60" s="36"/>
      <c r="I60" s="26"/>
      <c r="J60" s="26"/>
      <c r="K60" s="25"/>
      <c r="L60" s="25"/>
      <c r="M60" s="25"/>
      <c r="N60" s="25"/>
      <c r="O60" s="25"/>
      <c r="P60" s="33">
        <v>498</v>
      </c>
      <c r="Q60" s="34"/>
      <c r="R60" s="51"/>
      <c r="S60" s="51"/>
      <c r="T60" s="51"/>
      <c r="U60" s="51"/>
      <c r="V60" s="51"/>
      <c r="W60" s="51"/>
      <c r="X60" s="51"/>
      <c r="Y60" s="51"/>
      <c r="Z60" s="29"/>
      <c r="AA60" s="52"/>
      <c r="AD60" s="2">
        <v>498476953</v>
      </c>
      <c r="AR60" s="305"/>
      <c r="AS60" s="305"/>
    </row>
    <row r="61" spans="1:45" ht="14.65" customHeight="1" x14ac:dyDescent="0.15">
      <c r="A61" s="1">
        <v>1500000</v>
      </c>
      <c r="D61" s="32"/>
      <c r="E61" s="25"/>
      <c r="F61" s="26" t="s">
        <v>142</v>
      </c>
      <c r="G61" s="26"/>
      <c r="H61" s="26"/>
      <c r="I61" s="26"/>
      <c r="J61" s="26"/>
      <c r="K61" s="25"/>
      <c r="L61" s="25"/>
      <c r="M61" s="25"/>
      <c r="N61" s="25"/>
      <c r="O61" s="25"/>
      <c r="P61" s="33">
        <v>0</v>
      </c>
      <c r="Q61" s="34"/>
      <c r="R61" s="51"/>
      <c r="S61" s="51"/>
      <c r="T61" s="51"/>
      <c r="U61" s="51"/>
      <c r="V61" s="51"/>
      <c r="W61" s="51"/>
      <c r="X61" s="51"/>
      <c r="Y61" s="51"/>
      <c r="Z61" s="29"/>
      <c r="AA61" s="52"/>
      <c r="AD61" s="2">
        <v>52220</v>
      </c>
      <c r="AR61" s="305"/>
      <c r="AS61" s="305"/>
    </row>
    <row r="62" spans="1:45" ht="14.65" customHeight="1" x14ac:dyDescent="0.15">
      <c r="A62" s="1" t="s">
        <v>143</v>
      </c>
      <c r="D62" s="32"/>
      <c r="E62" s="26"/>
      <c r="F62" s="26" t="s">
        <v>129</v>
      </c>
      <c r="G62" s="26"/>
      <c r="H62" s="36"/>
      <c r="I62" s="26"/>
      <c r="J62" s="26"/>
      <c r="K62" s="25"/>
      <c r="L62" s="25"/>
      <c r="M62" s="25"/>
      <c r="N62" s="25"/>
      <c r="O62" s="25"/>
      <c r="P62" s="33">
        <v>2961</v>
      </c>
      <c r="Q62" s="34"/>
      <c r="R62" s="51"/>
      <c r="S62" s="51"/>
      <c r="T62" s="51"/>
      <c r="U62" s="51"/>
      <c r="V62" s="51"/>
      <c r="W62" s="51"/>
      <c r="X62" s="51"/>
      <c r="Y62" s="51"/>
      <c r="Z62" s="29"/>
      <c r="AA62" s="52"/>
      <c r="AD62" s="2">
        <f>IF(COUNTIF(AD63:AD64,"-")=COUNTA(AD63:AD64),"-",SUM(AD63:AD64))</f>
        <v>2961422325</v>
      </c>
      <c r="AR62" s="305"/>
      <c r="AS62" s="305"/>
    </row>
    <row r="63" spans="1:45" ht="14.65" customHeight="1" x14ac:dyDescent="0.15">
      <c r="A63" s="1" t="s">
        <v>144</v>
      </c>
      <c r="D63" s="32"/>
      <c r="E63" s="26"/>
      <c r="F63" s="26"/>
      <c r="G63" s="26" t="s">
        <v>145</v>
      </c>
      <c r="H63" s="26"/>
      <c r="I63" s="26"/>
      <c r="J63" s="26"/>
      <c r="K63" s="25"/>
      <c r="L63" s="25"/>
      <c r="M63" s="25"/>
      <c r="N63" s="25"/>
      <c r="O63" s="25"/>
      <c r="P63" s="33">
        <v>2016</v>
      </c>
      <c r="Q63" s="34"/>
      <c r="R63" s="51"/>
      <c r="S63" s="51"/>
      <c r="T63" s="51"/>
      <c r="U63" s="51"/>
      <c r="V63" s="51"/>
      <c r="W63" s="51"/>
      <c r="X63" s="51"/>
      <c r="Y63" s="51"/>
      <c r="Z63" s="29"/>
      <c r="AA63" s="52"/>
      <c r="AD63" s="2">
        <v>2016389107</v>
      </c>
      <c r="AR63" s="305"/>
      <c r="AS63" s="305"/>
    </row>
    <row r="64" spans="1:45" ht="14.65" customHeight="1" x14ac:dyDescent="0.15">
      <c r="A64" s="1" t="s">
        <v>146</v>
      </c>
      <c r="D64" s="32"/>
      <c r="E64" s="26"/>
      <c r="F64" s="26"/>
      <c r="G64" s="26" t="s">
        <v>131</v>
      </c>
      <c r="H64" s="26"/>
      <c r="I64" s="26"/>
      <c r="J64" s="26"/>
      <c r="K64" s="25"/>
      <c r="L64" s="25"/>
      <c r="M64" s="25"/>
      <c r="N64" s="25"/>
      <c r="O64" s="25"/>
      <c r="P64" s="33">
        <v>945</v>
      </c>
      <c r="Q64" s="34"/>
      <c r="R64" s="51"/>
      <c r="S64" s="51"/>
      <c r="T64" s="51"/>
      <c r="U64" s="51"/>
      <c r="V64" s="51"/>
      <c r="W64" s="51"/>
      <c r="X64" s="51"/>
      <c r="Y64" s="51"/>
      <c r="Z64" s="29"/>
      <c r="AA64" s="52"/>
      <c r="AD64" s="2">
        <v>945033218</v>
      </c>
      <c r="AR64" s="305"/>
      <c r="AS64" s="305"/>
    </row>
    <row r="65" spans="1:45" ht="14.65" customHeight="1" x14ac:dyDescent="0.15">
      <c r="A65" s="1" t="s">
        <v>147</v>
      </c>
      <c r="D65" s="32"/>
      <c r="E65" s="26"/>
      <c r="F65" s="26" t="s">
        <v>148</v>
      </c>
      <c r="G65" s="26"/>
      <c r="H65" s="26"/>
      <c r="I65" s="26"/>
      <c r="J65" s="26"/>
      <c r="K65" s="25"/>
      <c r="L65" s="25"/>
      <c r="M65" s="25"/>
      <c r="N65" s="25"/>
      <c r="O65" s="25"/>
      <c r="P65" s="33">
        <v>34</v>
      </c>
      <c r="Q65" s="34"/>
      <c r="R65" s="51"/>
      <c r="S65" s="51"/>
      <c r="T65" s="51"/>
      <c r="U65" s="51"/>
      <c r="V65" s="51"/>
      <c r="W65" s="51"/>
      <c r="X65" s="51"/>
      <c r="Y65" s="51"/>
      <c r="Z65" s="29"/>
      <c r="AA65" s="52"/>
      <c r="AD65" s="2">
        <v>33873736</v>
      </c>
      <c r="AR65" s="305"/>
      <c r="AS65" s="305"/>
    </row>
    <row r="66" spans="1:45" ht="14.65" customHeight="1" x14ac:dyDescent="0.15">
      <c r="A66" s="1" t="s">
        <v>149</v>
      </c>
      <c r="D66" s="32"/>
      <c r="E66" s="26"/>
      <c r="F66" s="26" t="s">
        <v>43</v>
      </c>
      <c r="G66" s="26"/>
      <c r="H66" s="36"/>
      <c r="I66" s="26"/>
      <c r="J66" s="26"/>
      <c r="K66" s="25"/>
      <c r="L66" s="25"/>
      <c r="M66" s="25"/>
      <c r="N66" s="25"/>
      <c r="O66" s="25"/>
      <c r="P66" s="33">
        <v>137</v>
      </c>
      <c r="Q66" s="34"/>
      <c r="R66" s="51"/>
      <c r="S66" s="51"/>
      <c r="T66" s="51"/>
      <c r="U66" s="51"/>
      <c r="V66" s="51"/>
      <c r="W66" s="51"/>
      <c r="X66" s="51"/>
      <c r="Y66" s="51"/>
      <c r="Z66" s="29"/>
      <c r="AA66" s="52"/>
      <c r="AD66" s="2">
        <v>137434809</v>
      </c>
      <c r="AR66" s="305"/>
      <c r="AS66" s="305"/>
    </row>
    <row r="67" spans="1:45" ht="14.65" customHeight="1" x14ac:dyDescent="0.15">
      <c r="A67" s="1" t="s">
        <v>150</v>
      </c>
      <c r="D67" s="32"/>
      <c r="E67" s="26"/>
      <c r="F67" s="51" t="s">
        <v>135</v>
      </c>
      <c r="G67" s="26"/>
      <c r="H67" s="26"/>
      <c r="I67" s="26"/>
      <c r="J67" s="26"/>
      <c r="K67" s="25"/>
      <c r="L67" s="25"/>
      <c r="M67" s="25"/>
      <c r="N67" s="25"/>
      <c r="O67" s="25"/>
      <c r="P67" s="33">
        <v>-14</v>
      </c>
      <c r="Q67" s="34"/>
      <c r="R67" s="51"/>
      <c r="S67" s="51"/>
      <c r="T67" s="51"/>
      <c r="U67" s="51"/>
      <c r="V67" s="51"/>
      <c r="W67" s="51"/>
      <c r="X67" s="51"/>
      <c r="Y67" s="51"/>
      <c r="Z67" s="29"/>
      <c r="AA67" s="52"/>
      <c r="AD67" s="2">
        <v>-14358653</v>
      </c>
      <c r="AR67" s="305"/>
      <c r="AS67" s="305"/>
    </row>
    <row r="68" spans="1:45" ht="14.65" customHeight="1" thickBot="1" x14ac:dyDescent="0.2">
      <c r="A68" s="1">
        <v>1565000</v>
      </c>
      <c r="B68" s="1" t="s">
        <v>151</v>
      </c>
      <c r="D68" s="32"/>
      <c r="E68" s="26" t="s">
        <v>370</v>
      </c>
      <c r="F68" s="26"/>
      <c r="G68" s="26"/>
      <c r="H68" s="26"/>
      <c r="I68" s="26"/>
      <c r="J68" s="26"/>
      <c r="K68" s="25"/>
      <c r="L68" s="25"/>
      <c r="M68" s="25"/>
      <c r="N68" s="25"/>
      <c r="O68" s="25"/>
      <c r="P68" s="33" t="s">
        <v>68</v>
      </c>
      <c r="Q68" s="34"/>
      <c r="R68" s="53" t="s">
        <v>152</v>
      </c>
      <c r="S68" s="54"/>
      <c r="T68" s="54"/>
      <c r="U68" s="54"/>
      <c r="V68" s="54"/>
      <c r="W68" s="54"/>
      <c r="X68" s="54"/>
      <c r="Y68" s="55"/>
      <c r="Z68" s="56">
        <v>63347</v>
      </c>
      <c r="AA68" s="57" t="s">
        <v>19</v>
      </c>
      <c r="AD68" s="2" t="s">
        <v>30</v>
      </c>
      <c r="AE68" s="2">
        <f>IF(AND(AE31="-",AE32="-",AE33="-"),"-",SUM(AE31,AE32,AE33))</f>
        <v>63346860392</v>
      </c>
      <c r="AR68" s="305"/>
      <c r="AS68" s="305"/>
    </row>
    <row r="69" spans="1:45" ht="14.65" customHeight="1" thickBot="1" x14ac:dyDescent="0.2">
      <c r="A69" s="1" t="s">
        <v>153</v>
      </c>
      <c r="B69" s="1" t="s">
        <v>154</v>
      </c>
      <c r="D69" s="58" t="s">
        <v>155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311"/>
      <c r="P69" s="62">
        <v>115141</v>
      </c>
      <c r="Q69" s="63"/>
      <c r="R69" s="19" t="s">
        <v>156</v>
      </c>
      <c r="S69" s="20"/>
      <c r="T69" s="20"/>
      <c r="U69" s="20"/>
      <c r="V69" s="20"/>
      <c r="W69" s="20"/>
      <c r="X69" s="20"/>
      <c r="Y69" s="64"/>
      <c r="Z69" s="62">
        <v>115141</v>
      </c>
      <c r="AA69" s="65"/>
      <c r="AD69" s="2">
        <f>IF(AND(AD14="-",AD58="-",AD68="-"),"-",SUM(AD14,AD58,AD68))</f>
        <v>115141237160</v>
      </c>
      <c r="AE69" s="2">
        <f>IF(AND(AE29="-",AE68="-"),"-",SUM(AE29,AE68))</f>
        <v>115141237160</v>
      </c>
      <c r="AR69" s="305"/>
      <c r="AS69" s="305"/>
    </row>
    <row r="70" spans="1:45" ht="14.65" customHeight="1" x14ac:dyDescent="0.15"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Z70" s="25"/>
      <c r="AA70" s="25"/>
      <c r="AR70" s="305"/>
      <c r="AS70" s="305"/>
    </row>
    <row r="71" spans="1:45" ht="14.65" customHeight="1" x14ac:dyDescent="0.15">
      <c r="D71" s="67"/>
      <c r="E71" s="68" t="s">
        <v>157</v>
      </c>
      <c r="F71" s="67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Z71" s="66"/>
      <c r="AA71" s="66"/>
      <c r="AR71" s="305"/>
      <c r="AS71" s="305"/>
    </row>
    <row r="72" spans="1:45" ht="14.65" customHeight="1" x14ac:dyDescent="0.15">
      <c r="AR72" s="305"/>
      <c r="AS72" s="305"/>
    </row>
    <row r="73" spans="1:45" ht="14.65" customHeight="1" x14ac:dyDescent="0.15">
      <c r="AR73" s="305"/>
      <c r="AS73" s="305"/>
    </row>
    <row r="74" spans="1:45" ht="14.65" customHeight="1" x14ac:dyDescent="0.15">
      <c r="AR74" s="305"/>
      <c r="AS74" s="305"/>
    </row>
    <row r="75" spans="1:45" ht="14.65" customHeight="1" x14ac:dyDescent="0.15">
      <c r="AR75" s="305"/>
      <c r="AS75" s="305"/>
    </row>
    <row r="76" spans="1:45" ht="16.5" customHeight="1" x14ac:dyDescent="0.15">
      <c r="AR76" s="305"/>
      <c r="AS76" s="305"/>
    </row>
    <row r="77" spans="1:45" ht="14.65" customHeight="1" x14ac:dyDescent="0.15">
      <c r="AR77" s="305"/>
      <c r="AS77" s="305"/>
    </row>
    <row r="78" spans="1:45" ht="9.75" customHeight="1" x14ac:dyDescent="0.15"/>
    <row r="79" spans="1:45" ht="14.65" customHeight="1" x14ac:dyDescent="0.15"/>
  </sheetData>
  <mergeCells count="11">
    <mergeCell ref="R29:Y29"/>
    <mergeCell ref="R35:Y35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1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貸借対照表</vt:lpstr>
      <vt:lpstr>行政コスト計算書</vt:lpstr>
      <vt:lpstr>純資産変動計算書</vt:lpstr>
      <vt:lpstr>資金収支計算書</vt:lpstr>
      <vt:lpstr>全体貸借対照表</vt:lpstr>
      <vt:lpstr>全体行政コスト計算書</vt:lpstr>
      <vt:lpstr>全体純資産変動計算書</vt:lpstr>
      <vt:lpstr>全体資金収支計算書</vt:lpstr>
      <vt:lpstr>連結貸借対照表</vt:lpstr>
      <vt:lpstr>連結行政コスト計算書</vt:lpstr>
      <vt:lpstr>連結純資産変動計算書</vt:lpstr>
      <vt:lpstr>連結資金収支計算書</vt:lpstr>
      <vt:lpstr>行政コスト計算書!Print_Area</vt:lpstr>
      <vt:lpstr>資金収支計算書!Print_Area</vt:lpstr>
      <vt:lpstr>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貸借対照表!Print_Area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南京極 渉</dc:creator>
  <cp:lastModifiedBy> </cp:lastModifiedBy>
  <dcterms:created xsi:type="dcterms:W3CDTF">2021-04-22T07:18:58Z</dcterms:created>
  <dcterms:modified xsi:type="dcterms:W3CDTF">2021-04-22T07:20:51Z</dcterms:modified>
</cp:coreProperties>
</file>