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こども未来部\こども家庭課\母子保健係\16母子健診関係\11 請求書様式\R8（R7.8月作成、R7年度の単価で入っている）\"/>
    </mc:Choice>
  </mc:AlternateContent>
  <xr:revisionPtr revIDLastSave="0" documentId="13_ncr:1_{5DAE8C92-5DF6-436D-BD53-D94F8AE547C4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共通事項" sheetId="12" r:id="rId1"/>
    <sheet name="妊婦" sheetId="14" r:id="rId2"/>
    <sheet name="多胎妊婦" sheetId="16" r:id="rId3"/>
    <sheet name="新生児聴覚検査（非課税）" sheetId="17" r:id="rId4"/>
  </sheets>
  <externalReferences>
    <externalReference r:id="rId5"/>
  </externalReferences>
  <definedNames>
    <definedName name="_xlnm.Print_Area" localSheetId="3">'新生児聴覚検査（非課税）'!$A$1:$K$35</definedName>
    <definedName name="_xlnm.Print_Area" localSheetId="2">多胎妊婦!$A$1:$T$29</definedName>
    <definedName name="_xlnm.Print_Area" localSheetId="1">妊婦!$A$1:$T$34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16" l="1"/>
  <c r="G23" i="17" l="1"/>
  <c r="B23" i="17"/>
  <c r="H20" i="17"/>
  <c r="H19" i="17"/>
  <c r="D21" i="17" s="1"/>
  <c r="A93" i="17" s="1"/>
  <c r="H15" i="17"/>
  <c r="H13" i="17"/>
  <c r="H12" i="17"/>
  <c r="A11" i="17"/>
  <c r="A9" i="17"/>
  <c r="J2" i="17"/>
  <c r="J6" i="17" l="1"/>
  <c r="H6" i="17"/>
  <c r="F6" i="17"/>
  <c r="D6" i="17"/>
  <c r="I6" i="17"/>
  <c r="G6" i="17"/>
  <c r="E6" i="17"/>
  <c r="L20" i="16"/>
  <c r="L21" i="16"/>
  <c r="L22" i="16"/>
  <c r="L23" i="16"/>
  <c r="K27" i="16"/>
  <c r="C27" i="16"/>
  <c r="O15" i="16"/>
  <c r="O13" i="16"/>
  <c r="O12" i="16"/>
  <c r="B11" i="16"/>
  <c r="B9" i="16"/>
  <c r="S2" i="16"/>
  <c r="L24" i="16" l="1"/>
  <c r="A76" i="16" s="1"/>
  <c r="R6" i="16" l="1"/>
  <c r="D6" i="16" l="1"/>
  <c r="L6" i="16"/>
  <c r="F6" i="16"/>
  <c r="N6" i="16"/>
  <c r="H6" i="16"/>
  <c r="P6" i="16"/>
  <c r="J6" i="16"/>
  <c r="G27" i="14" l="1"/>
  <c r="Q19" i="14"/>
  <c r="Q20" i="14"/>
  <c r="Q22" i="14"/>
  <c r="Q23" i="14"/>
  <c r="Q24" i="14"/>
  <c r="Q25" i="14"/>
  <c r="Q26" i="14"/>
  <c r="Q21" i="14"/>
  <c r="G22" i="14"/>
  <c r="G23" i="14"/>
  <c r="G24" i="14"/>
  <c r="G25" i="14"/>
  <c r="G26" i="14"/>
  <c r="G21" i="14"/>
  <c r="G19" i="14"/>
  <c r="E28" i="14" l="1"/>
  <c r="A81" i="14" s="1"/>
  <c r="R6" i="14" s="1"/>
  <c r="D6" i="14" l="1"/>
  <c r="H6" i="14"/>
  <c r="L6" i="14"/>
  <c r="P6" i="14"/>
  <c r="F6" i="14"/>
  <c r="J6" i="14"/>
  <c r="N6" i="14"/>
  <c r="S2" i="14"/>
  <c r="O12" i="14"/>
  <c r="O13" i="14"/>
  <c r="O15" i="14"/>
  <c r="K31" i="14"/>
  <c r="C31" i="14"/>
  <c r="B11" i="14"/>
  <c r="B9" i="14"/>
</calcChain>
</file>

<file path=xl/sharedStrings.xml><?xml version="1.0" encoding="utf-8"?>
<sst xmlns="http://schemas.openxmlformats.org/spreadsheetml/2006/main" count="99" uniqueCount="67">
  <si>
    <t>下　松　市　長　様</t>
  </si>
  <si>
    <t>（請　求　内　訳）</t>
  </si>
  <si>
    <t>単価</t>
  </si>
  <si>
    <t>件数</t>
  </si>
  <si>
    <t>金　額</t>
  </si>
  <si>
    <t>担当者名　　　　　　　　　　　　　　　　　　　　　　　　連絡先　　　　　　　　　　　　　　　　　　　　　　　</t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</si>
  <si>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</si>
  <si>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</si>
  <si>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</si>
  <si>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</si>
  <si>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</si>
  <si>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検診実施月</t>
    <rPh sb="0" eb="2">
      <t>ケンシン</t>
    </rPh>
    <rPh sb="2" eb="4">
      <t>ジッシ</t>
    </rPh>
    <rPh sb="4" eb="5">
      <t>ツキ</t>
    </rPh>
    <phoneticPr fontId="1"/>
  </si>
  <si>
    <t>請求日</t>
    <rPh sb="0" eb="3">
      <t>セイキュウビ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</si>
  <si>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</si>
  <si>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</si>
  <si>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</si>
  <si>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担当者連絡先電話番号</t>
    <rPh sb="0" eb="3">
      <t>タントウシャ</t>
    </rPh>
    <rPh sb="3" eb="5">
      <t>レンラク</t>
    </rPh>
    <rPh sb="5" eb="6">
      <t>サキ</t>
    </rPh>
    <rPh sb="6" eb="8">
      <t>デンワ</t>
    </rPh>
    <rPh sb="8" eb="10">
      <t>バンゴウ</t>
    </rPh>
    <phoneticPr fontId="1"/>
  </si>
  <si>
    <t>月分</t>
    <rPh sb="0" eb="2">
      <t>ガツブン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</si>
  <si>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</si>
  <si>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</si>
  <si>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請求年度</t>
    <rPh sb="0" eb="2">
      <t>セイキュウ</t>
    </rPh>
    <rPh sb="2" eb="4">
      <t>ネンド</t>
    </rPh>
    <phoneticPr fontId="1"/>
  </si>
  <si>
    <t>年度</t>
    <rPh sb="0" eb="2">
      <t>ネンド</t>
    </rPh>
    <phoneticPr fontId="1"/>
  </si>
  <si>
    <t>下松市乳幼児健診請求書　作成ツール</t>
    <rPh sb="0" eb="3">
      <t>クダマツシ</t>
    </rPh>
    <rPh sb="3" eb="6">
      <t>ニュウヨウジ</t>
    </rPh>
    <rPh sb="6" eb="8">
      <t>ケンシン</t>
    </rPh>
    <rPh sb="8" eb="11">
      <t>セイキュウショ</t>
    </rPh>
    <rPh sb="12" eb="14">
      <t>サクセイ</t>
    </rPh>
    <phoneticPr fontId="1"/>
  </si>
  <si>
    <t>請求金額</t>
    <rPh sb="0" eb="2">
      <t>セイキュウ</t>
    </rPh>
    <rPh sb="2" eb="4">
      <t>キンガク</t>
    </rPh>
    <phoneticPr fontId="1"/>
  </si>
  <si>
    <t>件数</t>
    <rPh sb="0" eb="2">
      <t>ケンスウ</t>
    </rPh>
    <phoneticPr fontId="1"/>
  </si>
  <si>
    <t>合　計</t>
    <phoneticPr fontId="1"/>
  </si>
  <si>
    <t>区　分</t>
    <phoneticPr fontId="1"/>
  </si>
  <si>
    <t>種　目</t>
    <rPh sb="0" eb="1">
      <t>タネ</t>
    </rPh>
    <rPh sb="2" eb="3">
      <t>メ</t>
    </rPh>
    <phoneticPr fontId="1"/>
  </si>
  <si>
    <t>山口県下松市○○町〇丁目〇-〇</t>
    <rPh sb="0" eb="3">
      <t>ヤマグチケン</t>
    </rPh>
    <rPh sb="3" eb="6">
      <t>クダマツシ</t>
    </rPh>
    <rPh sb="8" eb="9">
      <t>マチ</t>
    </rPh>
    <rPh sb="10" eb="12">
      <t>チョウメ</t>
    </rPh>
    <phoneticPr fontId="1"/>
  </si>
  <si>
    <t>院長　下松  太郎</t>
    <rPh sb="0" eb="2">
      <t>インチョウ</t>
    </rPh>
    <rPh sb="1" eb="2">
      <t>チョウ</t>
    </rPh>
    <rPh sb="3" eb="5">
      <t>クダマツ</t>
    </rPh>
    <rPh sb="7" eb="9">
      <t>タロウ</t>
    </rPh>
    <phoneticPr fontId="1"/>
  </si>
  <si>
    <t>下松  太郎</t>
    <rPh sb="0" eb="2">
      <t>クダマツ</t>
    </rPh>
    <rPh sb="4" eb="6">
      <t>タロウ</t>
    </rPh>
    <phoneticPr fontId="1"/>
  </si>
  <si>
    <t>0833-○○-○○○○</t>
    <phoneticPr fontId="1"/>
  </si>
  <si>
    <t>（請　求　内　訳）　　　</t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</si>
  <si>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</si>
  <si>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</si>
  <si>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</si>
  <si>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</si>
  <si>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</si>
  <si>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6回目</t>
    <rPh sb="1" eb="3">
      <t>カイメ</t>
    </rPh>
    <phoneticPr fontId="1"/>
  </si>
  <si>
    <t>7回目</t>
    <rPh sb="1" eb="3">
      <t>カイメ</t>
    </rPh>
    <phoneticPr fontId="1"/>
  </si>
  <si>
    <t>単価</t>
    <rPh sb="0" eb="2">
      <t>タンカ</t>
    </rPh>
    <phoneticPr fontId="1"/>
  </si>
  <si>
    <t>種目</t>
    <rPh sb="0" eb="2">
      <t>シュモク</t>
    </rPh>
    <phoneticPr fontId="1"/>
  </si>
  <si>
    <t>請求金額</t>
    <rPh sb="0" eb="4">
      <t>セイキュウキンガク</t>
    </rPh>
    <phoneticPr fontId="1"/>
  </si>
  <si>
    <t>9回目</t>
    <rPh sb="1" eb="2">
      <t>カイ</t>
    </rPh>
    <rPh sb="2" eb="3">
      <t>メ</t>
    </rPh>
    <phoneticPr fontId="1"/>
  </si>
  <si>
    <t>10回目</t>
    <rPh sb="2" eb="3">
      <t>カイ</t>
    </rPh>
    <rPh sb="3" eb="4">
      <t>メ</t>
    </rPh>
    <phoneticPr fontId="1"/>
  </si>
  <si>
    <t>11回目</t>
    <rPh sb="2" eb="3">
      <t>カイ</t>
    </rPh>
    <rPh sb="3" eb="4">
      <t>メ</t>
    </rPh>
    <phoneticPr fontId="1"/>
  </si>
  <si>
    <t>12回目</t>
    <rPh sb="2" eb="3">
      <t>カイ</t>
    </rPh>
    <rPh sb="3" eb="4">
      <t>メ</t>
    </rPh>
    <phoneticPr fontId="1"/>
  </si>
  <si>
    <t>13回目</t>
    <rPh sb="2" eb="3">
      <t>カイ</t>
    </rPh>
    <rPh sb="3" eb="4">
      <t>メ</t>
    </rPh>
    <phoneticPr fontId="1"/>
  </si>
  <si>
    <t>14回目</t>
    <rPh sb="2" eb="3">
      <t>カイ</t>
    </rPh>
    <rPh sb="3" eb="4">
      <t>メ</t>
    </rPh>
    <phoneticPr fontId="1"/>
  </si>
  <si>
    <t>8
回
目</t>
    <rPh sb="2" eb="3">
      <t>カイ</t>
    </rPh>
    <rPh sb="4" eb="5">
      <t>メ</t>
    </rPh>
    <phoneticPr fontId="1"/>
  </si>
  <si>
    <t>HTLV-1抗体検査
含</t>
    <phoneticPr fontId="1"/>
  </si>
  <si>
    <t>HTLV-1抗体検査
なし</t>
    <phoneticPr fontId="1"/>
  </si>
  <si>
    <r>
      <rPr>
        <b/>
        <sz val="9"/>
        <color theme="1"/>
        <rFont val="游ゴシック"/>
        <family val="3"/>
        <charset val="128"/>
        <scheme val="minor"/>
      </rPr>
      <t xml:space="preserve">
クラミジア
抗体検査
（1～8回
で実施）</t>
    </r>
    <r>
      <rPr>
        <b/>
        <sz val="8.5"/>
        <color theme="1"/>
        <rFont val="游ゴシック"/>
        <family val="3"/>
        <charset val="128"/>
        <scheme val="minor"/>
      </rPr>
      <t xml:space="preserve">
</t>
    </r>
    <rPh sb="7" eb="9">
      <t>コウタイ</t>
    </rPh>
    <rPh sb="9" eb="11">
      <t>ケンサ</t>
    </rPh>
    <rPh sb="16" eb="17">
      <t>カイ</t>
    </rPh>
    <rPh sb="19" eb="21">
      <t>ジッシ</t>
    </rPh>
    <phoneticPr fontId="1"/>
  </si>
  <si>
    <t>妊婦健康診査費請求書</t>
    <rPh sb="0" eb="2">
      <t>ニンプ</t>
    </rPh>
    <rPh sb="2" eb="4">
      <t>ケンコウ</t>
    </rPh>
    <rPh sb="4" eb="6">
      <t>シンサ</t>
    </rPh>
    <rPh sb="6" eb="7">
      <t>ヒ</t>
    </rPh>
    <rPh sb="7" eb="10">
      <t>セイキュウショ</t>
    </rPh>
    <phoneticPr fontId="1"/>
  </si>
  <si>
    <t>多胎妊婦健康診査費請求書</t>
    <rPh sb="0" eb="2">
      <t>タタイ</t>
    </rPh>
    <rPh sb="2" eb="4">
      <t>ニンプ</t>
    </rPh>
    <rPh sb="4" eb="6">
      <t>ケンコウ</t>
    </rPh>
    <rPh sb="6" eb="8">
      <t>シンサ</t>
    </rPh>
    <rPh sb="8" eb="9">
      <t>ヒ</t>
    </rPh>
    <rPh sb="9" eb="12">
      <t>セイキュウショ</t>
    </rPh>
    <phoneticPr fontId="1"/>
  </si>
  <si>
    <t>単価　</t>
    <rPh sb="0" eb="2">
      <t>タンカ</t>
    </rPh>
    <phoneticPr fontId="1"/>
  </si>
  <si>
    <t>（請　求　内　訳）　　　　</t>
    <phoneticPr fontId="1"/>
  </si>
  <si>
    <t>（非課税）</t>
    <rPh sb="1" eb="4">
      <t>ヒカゼイ</t>
    </rPh>
    <phoneticPr fontId="1"/>
  </si>
  <si>
    <r>
      <t>下記の項目は</t>
    </r>
    <r>
      <rPr>
        <b/>
        <sz val="11"/>
        <color rgb="FFFF0000"/>
        <rFont val="游ゴシック"/>
        <family val="3"/>
        <charset val="128"/>
        <scheme val="minor"/>
      </rPr>
      <t>すべて必須項目</t>
    </r>
    <r>
      <rPr>
        <sz val="11"/>
        <color theme="1"/>
        <rFont val="游ゴシック"/>
        <family val="2"/>
        <charset val="128"/>
        <scheme val="minor"/>
      </rPr>
      <t xml:space="preserve">となっております。
</t>
    </r>
    <r>
      <rPr>
        <u/>
        <sz val="11"/>
        <color theme="1"/>
        <rFont val="游ゴシック"/>
        <family val="3"/>
        <charset val="128"/>
        <scheme val="minor"/>
      </rPr>
      <t>入力した内容が各シートに自動で転記されますので、正確にご入力ください。</t>
    </r>
    <r>
      <rPr>
        <sz val="11"/>
        <color theme="1"/>
        <rFont val="游ゴシック"/>
        <family val="2"/>
        <charset val="128"/>
        <scheme val="minor"/>
      </rPr>
      <t xml:space="preserve">
また、各シートの黄色セルに件数を入力してください。</t>
    </r>
    <rPh sb="0" eb="2">
      <t>カキ</t>
    </rPh>
    <rPh sb="3" eb="5">
      <t>コウモク</t>
    </rPh>
    <rPh sb="9" eb="11">
      <t>ヒッス</t>
    </rPh>
    <rPh sb="11" eb="13">
      <t>コウモク</t>
    </rPh>
    <rPh sb="23" eb="25">
      <t>ニュウリョク</t>
    </rPh>
    <rPh sb="27" eb="29">
      <t>ナイヨウ</t>
    </rPh>
    <rPh sb="30" eb="31">
      <t>カク</t>
    </rPh>
    <rPh sb="35" eb="37">
      <t>ジドウ</t>
    </rPh>
    <rPh sb="38" eb="40">
      <t>テンキ</t>
    </rPh>
    <rPh sb="47" eb="49">
      <t>セイカク</t>
    </rPh>
    <rPh sb="51" eb="53">
      <t>ニュウリョク</t>
    </rPh>
    <rPh sb="62" eb="63">
      <t>カク</t>
    </rPh>
    <rPh sb="67" eb="69">
      <t>キイロ</t>
    </rPh>
    <rPh sb="72" eb="74">
      <t>ケンスウ</t>
    </rPh>
    <rPh sb="75" eb="77">
      <t>ニュウリョク</t>
    </rPh>
    <phoneticPr fontId="1"/>
  </si>
  <si>
    <t>内容の確認等でご連絡させていただく場合があります。ご入力お願い致します。</t>
    <rPh sb="0" eb="2">
      <t>ナイヨウ</t>
    </rPh>
    <rPh sb="3" eb="5">
      <t>カクニン</t>
    </rPh>
    <rPh sb="5" eb="6">
      <t>ナド</t>
    </rPh>
    <rPh sb="8" eb="10">
      <t>レンラク</t>
    </rPh>
    <rPh sb="17" eb="19">
      <t>バアイ</t>
    </rPh>
    <rPh sb="26" eb="28">
      <t>ニュウリョク</t>
    </rPh>
    <rPh sb="29" eb="30">
      <t>ネガ</t>
    </rPh>
    <rPh sb="31" eb="32">
      <t>イタ</t>
    </rPh>
    <phoneticPr fontId="1"/>
  </si>
  <si>
    <t>（法　人　名）</t>
    <rPh sb="1" eb="2">
      <t>ホウ</t>
    </rPh>
    <rPh sb="3" eb="4">
      <t>ヒト</t>
    </rPh>
    <rPh sb="5" eb="6">
      <t>メイ</t>
    </rPh>
    <phoneticPr fontId="1"/>
  </si>
  <si>
    <t>（法人名）医療機関名</t>
    <rPh sb="1" eb="3">
      <t>ホウジン</t>
    </rPh>
    <rPh sb="3" eb="4">
      <t>メイ</t>
    </rPh>
    <rPh sb="5" eb="7">
      <t>イリョウ</t>
    </rPh>
    <rPh sb="7" eb="9">
      <t>キカン</t>
    </rPh>
    <rPh sb="9" eb="10">
      <t>メイ</t>
    </rPh>
    <phoneticPr fontId="1"/>
  </si>
  <si>
    <t>○○法人○○医院</t>
    <rPh sb="2" eb="4">
      <t>ホウジン</t>
    </rPh>
    <rPh sb="6" eb="8">
      <t>イイン</t>
    </rPh>
    <phoneticPr fontId="1"/>
  </si>
  <si>
    <t>新生児聴覚検査請求書</t>
    <rPh sb="0" eb="7">
      <t>シンセイジチョウカクケンサ</t>
    </rPh>
    <rPh sb="7" eb="10">
      <t>セイキュウショ</t>
    </rPh>
    <phoneticPr fontId="1"/>
  </si>
  <si>
    <t>新生児
聴覚検査</t>
    <rPh sb="0" eb="3">
      <t>シンセイジ</t>
    </rPh>
    <rPh sb="4" eb="6">
      <t>チョウカク</t>
    </rPh>
    <rPh sb="6" eb="8">
      <t>ケンサ</t>
    </rPh>
    <phoneticPr fontId="1"/>
  </si>
  <si>
    <t>聴性脳幹反応
検査（AABR）</t>
    <phoneticPr fontId="1"/>
  </si>
  <si>
    <t>耳音響放射検査
（OAE）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</si>
</sst>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.5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6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 applyAlignment="1">
      <alignment vertical="center"/>
    </xf>
    <xf numFmtId="0" fontId="15" fillId="0" borderId="0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1" xfId="0" applyFont="1" applyBorder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6" xfId="0" applyFill="1" applyBorder="1" applyAlignment="1"/>
    <xf numFmtId="0" fontId="0" fillId="0" borderId="6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textRotation="255"/>
    </xf>
    <xf numFmtId="0" fontId="0" fillId="0" borderId="0" xfId="0" applyBorder="1" applyAlignment="1">
      <alignment vertical="center" textRotation="255"/>
    </xf>
    <xf numFmtId="0" fontId="0" fillId="0" borderId="0" xfId="0" applyProtection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1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8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0" fillId="3" borderId="0" xfId="0" applyFill="1" applyProtection="1">
      <alignment vertical="center"/>
    </xf>
    <xf numFmtId="0" fontId="0" fillId="3" borderId="0" xfId="0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distributed" vertical="center"/>
    </xf>
    <xf numFmtId="0" fontId="0" fillId="0" borderId="0" xfId="0" applyFill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vertical="center" wrapText="1"/>
    </xf>
    <xf numFmtId="0" fontId="17" fillId="0" borderId="32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19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textRotation="255"/>
    </xf>
    <xf numFmtId="0" fontId="0" fillId="0" borderId="6" xfId="0" applyFill="1" applyBorder="1" applyAlignment="1" applyProtection="1">
      <alignment horizontal="left" vertical="center"/>
    </xf>
    <xf numFmtId="0" fontId="0" fillId="0" borderId="6" xfId="0" applyFill="1" applyBorder="1" applyAlignment="1" applyProtection="1"/>
    <xf numFmtId="0" fontId="0" fillId="0" borderId="6" xfId="0" applyBorder="1" applyProtection="1">
      <alignment vertical="center"/>
    </xf>
    <xf numFmtId="0" fontId="0" fillId="0" borderId="0" xfId="0" applyFill="1" applyBorder="1" applyAlignment="1" applyProtection="1"/>
    <xf numFmtId="0" fontId="12" fillId="0" borderId="0" xfId="0" applyFont="1" applyProtection="1">
      <alignment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</xf>
    <xf numFmtId="58" fontId="0" fillId="2" borderId="4" xfId="0" applyNumberFormat="1" applyFill="1" applyBorder="1" applyAlignment="1" applyProtection="1">
      <alignment horizontal="left" vertical="center"/>
      <protection locked="0"/>
    </xf>
    <xf numFmtId="58" fontId="0" fillId="2" borderId="13" xfId="0" applyNumberFormat="1" applyFill="1" applyBorder="1" applyAlignment="1" applyProtection="1">
      <alignment horizontal="left" vertical="center"/>
      <protection locked="0"/>
    </xf>
    <xf numFmtId="58" fontId="0" fillId="2" borderId="5" xfId="0" applyNumberFormat="1" applyFill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176" fontId="2" fillId="0" borderId="36" xfId="0" applyNumberFormat="1" applyFont="1" applyBorder="1" applyAlignment="1" applyProtection="1">
      <alignment horizontal="center" vertical="center"/>
    </xf>
    <xf numFmtId="176" fontId="2" fillId="0" borderId="39" xfId="0" applyNumberFormat="1" applyFont="1" applyBorder="1" applyAlignment="1" applyProtection="1">
      <alignment horizontal="center" vertical="center"/>
    </xf>
    <xf numFmtId="176" fontId="2" fillId="0" borderId="28" xfId="0" applyNumberFormat="1" applyFont="1" applyBorder="1" applyAlignment="1" applyProtection="1">
      <alignment horizontal="center" vertical="center"/>
    </xf>
    <xf numFmtId="176" fontId="2" fillId="0" borderId="29" xfId="0" applyNumberFormat="1" applyFont="1" applyBorder="1" applyAlignment="1" applyProtection="1">
      <alignment horizontal="center" vertical="center"/>
    </xf>
    <xf numFmtId="176" fontId="2" fillId="0" borderId="30" xfId="0" applyNumberFormat="1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/>
    </xf>
    <xf numFmtId="176" fontId="0" fillId="0" borderId="1" xfId="0" applyNumberForma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 wrapText="1"/>
    </xf>
    <xf numFmtId="176" fontId="2" fillId="0" borderId="13" xfId="0" applyNumberFormat="1" applyFont="1" applyBorder="1" applyAlignment="1" applyProtection="1">
      <alignment horizontal="center" vertical="center" wrapText="1"/>
    </xf>
    <xf numFmtId="176" fontId="2" fillId="0" borderId="31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76" fontId="2" fillId="0" borderId="20" xfId="0" applyNumberFormat="1" applyFont="1" applyBorder="1" applyAlignment="1" applyProtection="1">
      <alignment horizontal="center" vertical="center"/>
    </xf>
    <xf numFmtId="176" fontId="2" fillId="0" borderId="22" xfId="0" applyNumberFormat="1" applyFont="1" applyBorder="1" applyAlignment="1" applyProtection="1">
      <alignment horizontal="center" vertical="center"/>
    </xf>
    <xf numFmtId="176" fontId="2" fillId="0" borderId="25" xfId="0" applyNumberFormat="1" applyFont="1" applyBorder="1" applyAlignment="1" applyProtection="1">
      <alignment horizontal="center" vertical="center"/>
    </xf>
    <xf numFmtId="176" fontId="2" fillId="0" borderId="24" xfId="0" applyNumberFormat="1" applyFont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176" fontId="2" fillId="0" borderId="21" xfId="0" applyNumberFormat="1" applyFont="1" applyBorder="1" applyAlignment="1" applyProtection="1">
      <alignment horizontal="center" vertical="center"/>
    </xf>
    <xf numFmtId="176" fontId="2" fillId="0" borderId="26" xfId="0" applyNumberFormat="1" applyFont="1" applyBorder="1" applyAlignment="1" applyProtection="1">
      <alignment horizontal="center" vertical="center"/>
    </xf>
    <xf numFmtId="176" fontId="2" fillId="0" borderId="6" xfId="0" applyNumberFormat="1" applyFont="1" applyBorder="1" applyAlignment="1" applyProtection="1">
      <alignment horizontal="center" vertical="center"/>
    </xf>
    <xf numFmtId="176" fontId="2" fillId="0" borderId="27" xfId="0" applyNumberFormat="1" applyFont="1" applyBorder="1" applyAlignment="1" applyProtection="1">
      <alignment horizontal="center" vertical="center"/>
    </xf>
    <xf numFmtId="176" fontId="0" fillId="0" borderId="28" xfId="0" applyNumberFormat="1" applyFont="1" applyBorder="1" applyAlignment="1" applyProtection="1">
      <alignment horizontal="center" vertical="center" wrapText="1"/>
    </xf>
    <xf numFmtId="176" fontId="16" fillId="0" borderId="29" xfId="0" applyNumberFormat="1" applyFont="1" applyBorder="1" applyAlignment="1" applyProtection="1">
      <alignment horizontal="center" vertical="center"/>
    </xf>
    <xf numFmtId="176" fontId="16" fillId="0" borderId="30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horizontal="right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58" fontId="2" fillId="0" borderId="0" xfId="0" applyNumberFormat="1" applyFont="1" applyFill="1" applyAlignment="1" applyProtection="1">
      <alignment horizontal="distributed" vertical="center"/>
    </xf>
    <xf numFmtId="0" fontId="2" fillId="0" borderId="0" xfId="0" applyFont="1" applyFill="1" applyAlignment="1" applyProtection="1">
      <alignment horizontal="distributed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0" fillId="0" borderId="6" xfId="0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58" fontId="2" fillId="0" borderId="0" xfId="0" applyNumberFormat="1" applyFont="1" applyFill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left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9</xdr:row>
      <xdr:rowOff>38100</xdr:rowOff>
    </xdr:from>
    <xdr:to>
      <xdr:col>6</xdr:col>
      <xdr:colOff>371475</xdr:colOff>
      <xdr:row>10</xdr:row>
      <xdr:rowOff>323850</xdr:rowOff>
    </xdr:to>
    <xdr:sp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72025" y="4143375"/>
          <a:ext cx="190500" cy="676275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323004</xdr:colOff>
      <xdr:row>0</xdr:row>
      <xdr:rowOff>192260</xdr:rowOff>
    </xdr:from>
    <xdr:to>
      <xdr:col>29</xdr:col>
      <xdr:colOff>543270</xdr:colOff>
      <xdr:row>5</xdr:row>
      <xdr:rowOff>305519</xdr:rowOff>
    </xdr:to>
    <xdr:sp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38204" y="192260"/>
          <a:ext cx="6392466" cy="189443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黄色セルに必要事項を入力してください。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他の部分は自動で入力されます。</a:t>
          </a:r>
          <a:endParaRPr kumimoji="1" lang="en-US" altLang="ja-JP" sz="28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94406</xdr:colOff>
      <xdr:row>4</xdr:row>
      <xdr:rowOff>223546</xdr:rowOff>
    </xdr:from>
    <xdr:to>
      <xdr:col>18</xdr:col>
      <xdr:colOff>341462</xdr:colOff>
      <xdr:row>5</xdr:row>
      <xdr:rowOff>287548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022496" y="1760126"/>
          <a:ext cx="247056" cy="315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12</xdr:col>
      <xdr:colOff>111477</xdr:colOff>
      <xdr:row>4</xdr:row>
      <xdr:rowOff>221753</xdr:rowOff>
    </xdr:from>
    <xdr:to>
      <xdr:col>12</xdr:col>
      <xdr:colOff>350447</xdr:colOff>
      <xdr:row>5</xdr:row>
      <xdr:rowOff>314505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36878" y="1758333"/>
          <a:ext cx="238970" cy="344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10</xdr:col>
      <xdr:colOff>82710</xdr:colOff>
      <xdr:row>4</xdr:row>
      <xdr:rowOff>219492</xdr:rowOff>
    </xdr:from>
    <xdr:to>
      <xdr:col>10</xdr:col>
      <xdr:colOff>323489</xdr:colOff>
      <xdr:row>5</xdr:row>
      <xdr:rowOff>296534</xdr:rowOff>
    </xdr:to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207215" y="1756072"/>
          <a:ext cx="240779" cy="328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14</xdr:col>
      <xdr:colOff>93498</xdr:colOff>
      <xdr:row>4</xdr:row>
      <xdr:rowOff>227133</xdr:rowOff>
    </xdr:from>
    <xdr:to>
      <xdr:col>15</xdr:col>
      <xdr:colOff>53915</xdr:colOff>
      <xdr:row>5</xdr:row>
      <xdr:rowOff>314504</xdr:rowOff>
    </xdr:to>
    <xdr:sp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619795" y="1763713"/>
          <a:ext cx="310865" cy="338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16</xdr:col>
      <xdr:colOff>105894</xdr:colOff>
      <xdr:row>4</xdr:row>
      <xdr:rowOff>214951</xdr:rowOff>
    </xdr:from>
    <xdr:to>
      <xdr:col>17</xdr:col>
      <xdr:colOff>44929</xdr:colOff>
      <xdr:row>5</xdr:row>
      <xdr:rowOff>287549</xdr:rowOff>
    </xdr:to>
    <xdr:sp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333087" y="1751531"/>
          <a:ext cx="289484" cy="32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12</xdr:col>
      <xdr:colOff>327102</xdr:colOff>
      <xdr:row>4</xdr:row>
      <xdr:rowOff>178230</xdr:rowOff>
    </xdr:from>
    <xdr:to>
      <xdr:col>13</xdr:col>
      <xdr:colOff>71300</xdr:colOff>
      <xdr:row>5</xdr:row>
      <xdr:rowOff>255992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318077" y="1711755"/>
          <a:ext cx="363323" cy="325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19</xdr:col>
          <xdr:colOff>139280</xdr:colOff>
          <xdr:row>30</xdr:row>
          <xdr:rowOff>40077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3093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6227193" y="1174450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323004</xdr:colOff>
      <xdr:row>0</xdr:row>
      <xdr:rowOff>192260</xdr:rowOff>
    </xdr:from>
    <xdr:to>
      <xdr:col>29</xdr:col>
      <xdr:colOff>543270</xdr:colOff>
      <xdr:row>5</xdr:row>
      <xdr:rowOff>305519</xdr:rowOff>
    </xdr:to>
    <xdr:sp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228754" y="192260"/>
          <a:ext cx="6392466" cy="189443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黄色セルに必要事項を入力してください。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他の部分は自動で入力されます。</a:t>
          </a:r>
          <a:endParaRPr kumimoji="1" lang="en-US" altLang="ja-JP" sz="28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94406</xdr:colOff>
      <xdr:row>4</xdr:row>
      <xdr:rowOff>223546</xdr:rowOff>
    </xdr:from>
    <xdr:to>
      <xdr:col>18</xdr:col>
      <xdr:colOff>341462</xdr:colOff>
      <xdr:row>5</xdr:row>
      <xdr:rowOff>287548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057181" y="1757071"/>
          <a:ext cx="247056" cy="311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12</xdr:col>
      <xdr:colOff>111477</xdr:colOff>
      <xdr:row>4</xdr:row>
      <xdr:rowOff>221753</xdr:rowOff>
    </xdr:from>
    <xdr:to>
      <xdr:col>12</xdr:col>
      <xdr:colOff>350447</xdr:colOff>
      <xdr:row>5</xdr:row>
      <xdr:rowOff>314505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959702" y="1755278"/>
          <a:ext cx="238970" cy="340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10</xdr:col>
      <xdr:colOff>82710</xdr:colOff>
      <xdr:row>4</xdr:row>
      <xdr:rowOff>219492</xdr:rowOff>
    </xdr:from>
    <xdr:to>
      <xdr:col>10</xdr:col>
      <xdr:colOff>323489</xdr:colOff>
      <xdr:row>5</xdr:row>
      <xdr:rowOff>296534</xdr:rowOff>
    </xdr:to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226085" y="1753017"/>
          <a:ext cx="240779" cy="324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14</xdr:col>
      <xdr:colOff>93498</xdr:colOff>
      <xdr:row>4</xdr:row>
      <xdr:rowOff>227133</xdr:rowOff>
    </xdr:from>
    <xdr:to>
      <xdr:col>15</xdr:col>
      <xdr:colOff>53915</xdr:colOff>
      <xdr:row>5</xdr:row>
      <xdr:rowOff>314504</xdr:rowOff>
    </xdr:to>
    <xdr:sp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646573" y="1760658"/>
          <a:ext cx="312842" cy="335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16</xdr:col>
      <xdr:colOff>105894</xdr:colOff>
      <xdr:row>4</xdr:row>
      <xdr:rowOff>214951</xdr:rowOff>
    </xdr:from>
    <xdr:to>
      <xdr:col>17</xdr:col>
      <xdr:colOff>44929</xdr:colOff>
      <xdr:row>5</xdr:row>
      <xdr:rowOff>287549</xdr:rowOff>
    </xdr:to>
    <xdr:sp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363819" y="1748476"/>
          <a:ext cx="291460" cy="32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12</xdr:col>
      <xdr:colOff>327102</xdr:colOff>
      <xdr:row>4</xdr:row>
      <xdr:rowOff>178230</xdr:rowOff>
    </xdr:from>
    <xdr:to>
      <xdr:col>13</xdr:col>
      <xdr:colOff>71300</xdr:colOff>
      <xdr:row>5</xdr:row>
      <xdr:rowOff>255992</xdr:rowOff>
    </xdr:to>
    <xdr:sp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175327" y="1711755"/>
          <a:ext cx="96623" cy="325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98844</xdr:colOff>
          <xdr:row>23</xdr:row>
          <xdr:rowOff>377406</xdr:rowOff>
        </xdr:from>
        <xdr:to>
          <xdr:col>19</xdr:col>
          <xdr:colOff>238124</xdr:colOff>
          <xdr:row>26</xdr:row>
          <xdr:rowOff>165879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2072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6326037" y="8788161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323004</xdr:colOff>
      <xdr:row>0</xdr:row>
      <xdr:rowOff>192260</xdr:rowOff>
    </xdr:from>
    <xdr:to>
      <xdr:col>20</xdr:col>
      <xdr:colOff>543270</xdr:colOff>
      <xdr:row>5</xdr:row>
      <xdr:rowOff>305519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38204" y="192260"/>
          <a:ext cx="6392466" cy="189443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黄色セルに必要事項を入力してください。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他の部分は自動で入力されます。</a:t>
          </a:r>
          <a:endParaRPr kumimoji="1" lang="en-US" altLang="ja-JP" sz="28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24</xdr:row>
          <xdr:rowOff>142875</xdr:rowOff>
        </xdr:from>
        <xdr:to>
          <xdr:col>10</xdr:col>
          <xdr:colOff>47625</xdr:colOff>
          <xdr:row>28</xdr:row>
          <xdr:rowOff>57150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4117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743575" y="823912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 /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workbookViewId="0">
      <selection activeCell="E5" sqref="E5"/>
    </sheetView>
  </sheetViews>
  <sheetFormatPr defaultRowHeight="30.75" customHeight="1" x14ac:dyDescent="0.45"/>
  <cols>
    <col min="1" max="1" width="21.3984375" customWidth="1"/>
    <col min="2" max="2" width="9.19921875" customWidth="1"/>
    <col min="3" max="3" width="7.09765625" customWidth="1"/>
    <col min="4" max="4" width="7.5" customWidth="1"/>
    <col min="5" max="5" width="7.59765625" customWidth="1"/>
    <col min="6" max="6" width="7.3984375" customWidth="1"/>
    <col min="9" max="9" width="21.19921875" customWidth="1"/>
    <col min="11" max="11" width="6.19921875" customWidth="1"/>
    <col min="12" max="12" width="5.59765625" customWidth="1"/>
    <col min="13" max="13" width="5.3984375" customWidth="1"/>
  </cols>
  <sheetData>
    <row r="1" spans="1:16" ht="27.75" customHeight="1" x14ac:dyDescent="0.45">
      <c r="A1" s="80" t="s">
        <v>22</v>
      </c>
      <c r="B1" s="80"/>
      <c r="C1" s="80"/>
      <c r="D1" s="80"/>
      <c r="E1" s="80"/>
      <c r="F1" s="80"/>
      <c r="G1" s="42"/>
      <c r="H1" s="42"/>
      <c r="I1" s="43"/>
      <c r="J1" s="12"/>
      <c r="K1" s="12"/>
      <c r="L1" s="16"/>
      <c r="M1" s="16"/>
      <c r="N1" s="16"/>
      <c r="O1" s="17"/>
      <c r="P1" s="8"/>
    </row>
    <row r="2" spans="1:16" ht="15" customHeight="1" x14ac:dyDescent="0.45">
      <c r="A2" s="38"/>
      <c r="B2" s="38"/>
      <c r="C2" s="38"/>
      <c r="D2" s="38"/>
      <c r="E2" s="38"/>
      <c r="F2" s="38"/>
      <c r="G2" s="38"/>
      <c r="H2" s="38"/>
      <c r="I2" s="44"/>
      <c r="J2" s="12"/>
      <c r="K2" s="12"/>
      <c r="L2" s="12"/>
      <c r="M2" s="12"/>
      <c r="N2" s="12"/>
      <c r="O2" s="12"/>
    </row>
    <row r="3" spans="1:16" ht="99" customHeight="1" x14ac:dyDescent="0.45">
      <c r="A3" s="78" t="s">
        <v>58</v>
      </c>
      <c r="B3" s="78"/>
      <c r="C3" s="78"/>
      <c r="D3" s="78"/>
      <c r="E3" s="78"/>
      <c r="F3" s="79"/>
      <c r="G3" s="38"/>
      <c r="H3" s="38"/>
      <c r="I3" s="45"/>
      <c r="J3" s="20"/>
      <c r="K3" s="20"/>
      <c r="L3" s="20"/>
      <c r="M3" s="20"/>
      <c r="N3" s="21"/>
      <c r="O3" s="12"/>
    </row>
    <row r="4" spans="1:16" ht="27.75" customHeight="1" x14ac:dyDescent="0.45">
      <c r="A4" s="46" t="s">
        <v>20</v>
      </c>
      <c r="B4" s="46" t="s">
        <v>18</v>
      </c>
      <c r="C4" s="40">
        <v>8</v>
      </c>
      <c r="D4" s="84" t="s">
        <v>21</v>
      </c>
      <c r="E4" s="84"/>
      <c r="F4" s="84"/>
      <c r="G4" s="38"/>
      <c r="H4" s="38"/>
      <c r="I4" s="47"/>
      <c r="J4" s="18"/>
      <c r="K4" s="19"/>
      <c r="L4" s="20"/>
      <c r="M4" s="20"/>
      <c r="N4" s="20"/>
      <c r="O4" s="12"/>
    </row>
    <row r="5" spans="1:16" ht="30.75" customHeight="1" x14ac:dyDescent="0.45">
      <c r="A5" s="48" t="s">
        <v>11</v>
      </c>
      <c r="B5" s="49" t="s">
        <v>18</v>
      </c>
      <c r="C5" s="41">
        <v>8</v>
      </c>
      <c r="D5" s="50" t="s">
        <v>19</v>
      </c>
      <c r="E5" s="39">
        <v>4</v>
      </c>
      <c r="F5" s="51" t="s">
        <v>17</v>
      </c>
      <c r="G5" s="38"/>
      <c r="H5" s="38"/>
      <c r="I5" s="44"/>
      <c r="J5" s="12"/>
      <c r="K5" s="15"/>
      <c r="L5" s="15"/>
      <c r="M5" s="15"/>
      <c r="N5" s="12"/>
      <c r="O5" s="12"/>
    </row>
    <row r="6" spans="1:16" ht="30.75" customHeight="1" x14ac:dyDescent="0.45">
      <c r="A6" s="48" t="s">
        <v>12</v>
      </c>
      <c r="B6" s="85">
        <v>46143</v>
      </c>
      <c r="C6" s="86"/>
      <c r="D6" s="86"/>
      <c r="E6" s="86"/>
      <c r="F6" s="87"/>
      <c r="G6" s="38"/>
      <c r="H6" s="38"/>
      <c r="I6" s="44"/>
      <c r="J6" s="22"/>
      <c r="K6" s="22"/>
      <c r="L6" s="22"/>
      <c r="M6" s="22"/>
      <c r="N6" s="22"/>
      <c r="O6" s="12"/>
    </row>
    <row r="7" spans="1:16" ht="30.75" customHeight="1" x14ac:dyDescent="0.45">
      <c r="A7" s="48" t="s">
        <v>13</v>
      </c>
      <c r="B7" s="81" t="s">
        <v>28</v>
      </c>
      <c r="C7" s="82"/>
      <c r="D7" s="82"/>
      <c r="E7" s="82"/>
      <c r="F7" s="83"/>
      <c r="G7" s="38"/>
      <c r="H7" s="38"/>
      <c r="I7" s="44"/>
      <c r="J7" s="21"/>
      <c r="K7" s="21"/>
      <c r="L7" s="21"/>
      <c r="M7" s="21"/>
      <c r="N7" s="21"/>
      <c r="O7" s="12"/>
    </row>
    <row r="8" spans="1:16" ht="30.75" customHeight="1" x14ac:dyDescent="0.45">
      <c r="A8" s="48" t="s">
        <v>61</v>
      </c>
      <c r="B8" s="81" t="s">
        <v>62</v>
      </c>
      <c r="C8" s="82"/>
      <c r="D8" s="82"/>
      <c r="E8" s="82"/>
      <c r="F8" s="83"/>
      <c r="G8" s="38"/>
      <c r="H8" s="38"/>
      <c r="I8" s="44"/>
      <c r="J8" s="21"/>
      <c r="K8" s="21"/>
      <c r="L8" s="21"/>
      <c r="M8" s="21"/>
      <c r="N8" s="21"/>
      <c r="O8" s="12"/>
    </row>
    <row r="9" spans="1:16" ht="30.75" customHeight="1" x14ac:dyDescent="0.45">
      <c r="A9" s="48" t="s">
        <v>14</v>
      </c>
      <c r="B9" s="81" t="s">
        <v>29</v>
      </c>
      <c r="C9" s="82"/>
      <c r="D9" s="82"/>
      <c r="E9" s="82"/>
      <c r="F9" s="83"/>
      <c r="G9" s="38"/>
      <c r="H9" s="38"/>
      <c r="I9" s="44"/>
      <c r="J9" s="21"/>
      <c r="K9" s="21"/>
      <c r="L9" s="21"/>
      <c r="M9" s="21"/>
      <c r="N9" s="21"/>
      <c r="O9" s="12"/>
    </row>
    <row r="10" spans="1:16" ht="30.75" customHeight="1" x14ac:dyDescent="0.45">
      <c r="A10" s="52" t="s">
        <v>15</v>
      </c>
      <c r="B10" s="81" t="s">
        <v>30</v>
      </c>
      <c r="C10" s="82"/>
      <c r="D10" s="82"/>
      <c r="E10" s="82"/>
      <c r="F10" s="83"/>
      <c r="G10" s="38"/>
      <c r="H10" s="78" t="s">
        <v>59</v>
      </c>
      <c r="I10" s="78"/>
      <c r="J10" s="21"/>
      <c r="K10" s="21"/>
      <c r="L10" s="21"/>
      <c r="M10" s="21"/>
      <c r="N10" s="21"/>
      <c r="O10" s="12"/>
    </row>
    <row r="11" spans="1:16" ht="30.75" customHeight="1" x14ac:dyDescent="0.45">
      <c r="A11" s="52" t="s">
        <v>16</v>
      </c>
      <c r="B11" s="81" t="s">
        <v>31</v>
      </c>
      <c r="C11" s="82"/>
      <c r="D11" s="82"/>
      <c r="E11" s="82"/>
      <c r="F11" s="83"/>
      <c r="G11" s="38"/>
      <c r="H11" s="78"/>
      <c r="I11" s="78"/>
      <c r="J11" s="21"/>
      <c r="K11" s="21"/>
      <c r="L11" s="21"/>
      <c r="M11" s="21"/>
      <c r="N11" s="21"/>
      <c r="O11" s="12"/>
    </row>
    <row r="12" spans="1:16" ht="60.75" customHeight="1" x14ac:dyDescent="0.45">
      <c r="A12" s="23"/>
    </row>
    <row r="49" spans="10:12" ht="63.75" customHeight="1" x14ac:dyDescent="0.45">
      <c r="J49" s="37"/>
      <c r="K49" s="3"/>
      <c r="L49" s="3"/>
    </row>
  </sheetData>
  <sheetProtection algorithmName="SHA-512" hashValue="5wkkH49JrZd3Q/hlUooo46ukukFV+I1XIKQF2EvpmmNfNp56XlCkdshGA58HXK3zAupaxezOBCGbInivfc2WSA==" saltValue="k5cgLVSNeZTyRqXgohWdEg==" spinCount="100000" sheet="1" objects="1" scenarios="1" selectLockedCells="1"/>
  <mergeCells count="10">
    <mergeCell ref="H10:I11"/>
    <mergeCell ref="A3:F3"/>
    <mergeCell ref="A1:F1"/>
    <mergeCell ref="B10:F10"/>
    <mergeCell ref="B11:F11"/>
    <mergeCell ref="D4:F4"/>
    <mergeCell ref="B6:F6"/>
    <mergeCell ref="B7:F7"/>
    <mergeCell ref="B8:F8"/>
    <mergeCell ref="B9:F9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81"/>
  <sheetViews>
    <sheetView tabSelected="1" view="pageBreakPreview" zoomScale="40" zoomScaleNormal="70" zoomScaleSheetLayoutView="40" workbookViewId="0">
      <selection activeCell="E19" sqref="E19:F20"/>
    </sheetView>
  </sheetViews>
  <sheetFormatPr defaultRowHeight="18" x14ac:dyDescent="0.45"/>
  <cols>
    <col min="1" max="1" width="4.69921875" style="38" customWidth="1"/>
    <col min="2" max="3" width="8.59765625" style="38" customWidth="1"/>
    <col min="4" max="19" width="4.59765625" style="38" customWidth="1"/>
    <col min="20" max="20" width="7.69921875" style="38" customWidth="1"/>
    <col min="21" max="16384" width="8.796875" style="38"/>
  </cols>
  <sheetData>
    <row r="1" spans="2:25" x14ac:dyDescent="0.45">
      <c r="S1" s="148"/>
      <c r="T1" s="148"/>
    </row>
    <row r="2" spans="2:25" x14ac:dyDescent="0.45">
      <c r="S2" s="53" t="str">
        <f>"令和"&amp;共通事項!C4&amp;"年度"</f>
        <v>令和8年度</v>
      </c>
      <c r="T2" s="54"/>
    </row>
    <row r="3" spans="2:25" ht="53.25" customHeight="1" x14ac:dyDescent="0.45">
      <c r="B3" s="149" t="s">
        <v>53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2:25" ht="28.8" x14ac:dyDescent="0.45">
      <c r="B4" s="55" t="s">
        <v>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2:25" ht="18.600000000000001" thickBot="1" x14ac:dyDescent="0.5"/>
    <row r="6" spans="2:25" ht="27" customHeight="1" x14ac:dyDescent="0.45">
      <c r="B6" s="150" t="s">
        <v>10</v>
      </c>
      <c r="C6" s="151"/>
      <c r="D6" s="133" t="str">
        <f>IF(ISERROR(MID(A81,LEN(A81)-7,1)),"",(MID(A81,LEN(A81)-7,1)))</f>
        <v/>
      </c>
      <c r="E6" s="134"/>
      <c r="F6" s="133" t="str">
        <f>IF(ISERROR(MID(A81,LEN(A81)-6,1)),"",(MID(A81,LEN(A81)-6,1)))</f>
        <v/>
      </c>
      <c r="G6" s="134"/>
      <c r="H6" s="133" t="str">
        <f>IF(ISERROR(MID(A81,LEN(A81)-5,1)),"",(MID(A81,LEN(A81)-5,1)))</f>
        <v/>
      </c>
      <c r="I6" s="134"/>
      <c r="J6" s="133" t="str">
        <f>IF(ISERROR(MID(A81,LEN(A81)-4,1)),"",(MID(A81,LEN(A81)-4,1)))</f>
        <v/>
      </c>
      <c r="K6" s="134"/>
      <c r="L6" s="133" t="str">
        <f>IF(ISERROR(MID(A81,LEN(A81)-3,1)),"",(MID(A81,LEN(A81)-3,1)))</f>
        <v/>
      </c>
      <c r="M6" s="134"/>
      <c r="N6" s="133" t="str">
        <f>IF(ISERROR(MID(A81,LEN(A81)-2,1)),"",(MID(A81,LEN(A81)-2,1)))</f>
        <v/>
      </c>
      <c r="O6" s="134"/>
      <c r="P6" s="133" t="str">
        <f>IF(ISERROR(MID(A81,LEN(A81)-1,1)),"",(MID(A81,LEN(A81)-1,1)))</f>
        <v>\</v>
      </c>
      <c r="Q6" s="134"/>
      <c r="R6" s="133" t="str">
        <f>IF(ISERROR(MID(A81,LEN(A81),1)),"0",(MID(A81,LEN(A81),1)))</f>
        <v>0</v>
      </c>
      <c r="S6" s="145"/>
    </row>
    <row r="7" spans="2:25" ht="27" customHeight="1" thickBot="1" x14ac:dyDescent="0.5">
      <c r="B7" s="152"/>
      <c r="C7" s="153"/>
      <c r="D7" s="135"/>
      <c r="E7" s="136"/>
      <c r="F7" s="135"/>
      <c r="G7" s="136"/>
      <c r="H7" s="135"/>
      <c r="I7" s="136"/>
      <c r="J7" s="135"/>
      <c r="K7" s="136"/>
      <c r="L7" s="135"/>
      <c r="M7" s="136"/>
      <c r="N7" s="135"/>
      <c r="O7" s="136"/>
      <c r="P7" s="135"/>
      <c r="Q7" s="136"/>
      <c r="R7" s="135"/>
      <c r="S7" s="146"/>
      <c r="U7" s="141"/>
      <c r="V7" s="141"/>
      <c r="W7" s="57"/>
      <c r="X7" s="57"/>
      <c r="Y7" s="57"/>
    </row>
    <row r="8" spans="2:25" ht="18.75" customHeight="1" x14ac:dyDescent="0.45">
      <c r="R8" s="38" t="s">
        <v>57</v>
      </c>
      <c r="U8" s="142"/>
      <c r="V8" s="142"/>
      <c r="W8" s="58"/>
      <c r="X8" s="58"/>
      <c r="Y8" s="57"/>
    </row>
    <row r="9" spans="2:25" ht="19.5" customHeight="1" x14ac:dyDescent="0.45">
      <c r="B9" s="59" t="str">
        <f>"令和"&amp;共通事項!C5&amp;"年"&amp;共通事項!E5&amp;"月分を上記のとおり請求します。"</f>
        <v>令和8年4月分を上記のとおり請求します。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U9" s="142"/>
      <c r="V9" s="142"/>
    </row>
    <row r="10" spans="2:25" ht="18.75" customHeight="1" x14ac:dyDescent="0.45">
      <c r="U10" s="142"/>
      <c r="V10" s="142"/>
    </row>
    <row r="11" spans="2:25" ht="19.8" x14ac:dyDescent="0.45">
      <c r="B11" s="143">
        <f>共通事項!B6</f>
        <v>46143</v>
      </c>
      <c r="C11" s="144"/>
      <c r="D11" s="61"/>
      <c r="E11" s="61"/>
      <c r="F11" s="61"/>
      <c r="G11" s="61"/>
      <c r="H11" s="61"/>
      <c r="I11" s="61"/>
      <c r="J11" s="61"/>
      <c r="K11" s="61"/>
      <c r="L11" s="62"/>
      <c r="M11" s="62"/>
    </row>
    <row r="12" spans="2:25" ht="23.25" customHeight="1" x14ac:dyDescent="0.45">
      <c r="B12" s="63"/>
      <c r="K12" s="137" t="s">
        <v>6</v>
      </c>
      <c r="L12" s="137"/>
      <c r="M12" s="137"/>
      <c r="N12" s="137"/>
      <c r="O12" s="64" t="str">
        <f>共通事項!B7</f>
        <v>山口県下松市○○町〇丁目〇-〇</v>
      </c>
      <c r="R12" s="64"/>
      <c r="S12" s="64"/>
      <c r="T12" s="64"/>
    </row>
    <row r="13" spans="2:25" ht="23.25" customHeight="1" x14ac:dyDescent="0.45">
      <c r="B13" s="63"/>
      <c r="K13" s="137" t="s">
        <v>60</v>
      </c>
      <c r="L13" s="137"/>
      <c r="M13" s="137"/>
      <c r="N13" s="137"/>
      <c r="O13" s="147" t="str">
        <f>共通事項!B8</f>
        <v>○○法人○○医院</v>
      </c>
      <c r="P13" s="147"/>
      <c r="Q13" s="147"/>
      <c r="R13" s="147"/>
      <c r="S13" s="147"/>
      <c r="T13" s="147"/>
    </row>
    <row r="14" spans="2:25" ht="23.25" customHeight="1" x14ac:dyDescent="0.45">
      <c r="B14" s="63"/>
      <c r="K14" s="137" t="s">
        <v>8</v>
      </c>
      <c r="L14" s="137"/>
      <c r="M14" s="137"/>
      <c r="N14" s="137"/>
      <c r="O14" s="147"/>
      <c r="P14" s="147"/>
      <c r="Q14" s="147"/>
      <c r="R14" s="147"/>
      <c r="S14" s="147"/>
      <c r="T14" s="147"/>
    </row>
    <row r="15" spans="2:25" ht="23.25" customHeight="1" x14ac:dyDescent="0.45">
      <c r="B15" s="63"/>
      <c r="K15" s="137" t="s">
        <v>9</v>
      </c>
      <c r="L15" s="137"/>
      <c r="M15" s="137"/>
      <c r="N15" s="137"/>
      <c r="O15" s="64" t="str">
        <f>共通事項!B9</f>
        <v>院長　下松  太郎</v>
      </c>
      <c r="R15" s="64"/>
      <c r="S15" s="64"/>
      <c r="T15" s="64"/>
    </row>
    <row r="17" spans="2:29" ht="25.5" customHeight="1" x14ac:dyDescent="0.45">
      <c r="B17" s="138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</row>
    <row r="18" spans="2:29" ht="25.5" customHeight="1" x14ac:dyDescent="0.45">
      <c r="B18" s="65" t="s">
        <v>27</v>
      </c>
      <c r="C18" s="122" t="s">
        <v>40</v>
      </c>
      <c r="D18" s="122"/>
      <c r="E18" s="122" t="s">
        <v>24</v>
      </c>
      <c r="F18" s="122"/>
      <c r="G18" s="122" t="s">
        <v>23</v>
      </c>
      <c r="H18" s="122"/>
      <c r="I18" s="129"/>
      <c r="J18" s="127" t="s">
        <v>41</v>
      </c>
      <c r="K18" s="122"/>
      <c r="L18" s="122" t="s">
        <v>40</v>
      </c>
      <c r="M18" s="122"/>
      <c r="N18" s="122"/>
      <c r="O18" s="122" t="s">
        <v>24</v>
      </c>
      <c r="P18" s="122"/>
      <c r="Q18" s="122" t="s">
        <v>42</v>
      </c>
      <c r="R18" s="122"/>
      <c r="S18" s="122"/>
    </row>
    <row r="19" spans="2:29" ht="45" customHeight="1" x14ac:dyDescent="0.45">
      <c r="B19" s="103" t="s">
        <v>33</v>
      </c>
      <c r="C19" s="105">
        <v>25970</v>
      </c>
      <c r="D19" s="106"/>
      <c r="E19" s="109"/>
      <c r="F19" s="110"/>
      <c r="G19" s="105" t="str">
        <f>IF(C19*E19=0,"",C19*E19)</f>
        <v/>
      </c>
      <c r="H19" s="113"/>
      <c r="I19" s="114"/>
      <c r="J19" s="96" t="s">
        <v>49</v>
      </c>
      <c r="K19" s="66" t="s">
        <v>51</v>
      </c>
      <c r="L19" s="117">
        <v>11970</v>
      </c>
      <c r="M19" s="118"/>
      <c r="N19" s="119"/>
      <c r="O19" s="124"/>
      <c r="P19" s="125"/>
      <c r="Q19" s="93" t="str">
        <f>IF(L19*O19=0,"",L19*O19)</f>
        <v/>
      </c>
      <c r="R19" s="94"/>
      <c r="S19" s="95"/>
    </row>
    <row r="20" spans="2:29" ht="45" customHeight="1" x14ac:dyDescent="0.45">
      <c r="B20" s="104"/>
      <c r="C20" s="107"/>
      <c r="D20" s="108"/>
      <c r="E20" s="111"/>
      <c r="F20" s="112"/>
      <c r="G20" s="107"/>
      <c r="H20" s="115"/>
      <c r="I20" s="116"/>
      <c r="J20" s="97"/>
      <c r="K20" s="67" t="s">
        <v>50</v>
      </c>
      <c r="L20" s="140">
        <v>15000</v>
      </c>
      <c r="M20" s="126"/>
      <c r="N20" s="126"/>
      <c r="O20" s="123"/>
      <c r="P20" s="123"/>
      <c r="Q20" s="126" t="str">
        <f>IF(L20*O20=0,"",L20*O20)</f>
        <v/>
      </c>
      <c r="R20" s="126"/>
      <c r="S20" s="126"/>
    </row>
    <row r="21" spans="2:29" ht="45" customHeight="1" x14ac:dyDescent="0.45">
      <c r="B21" s="68" t="s">
        <v>34</v>
      </c>
      <c r="C21" s="128">
        <v>5780</v>
      </c>
      <c r="D21" s="128"/>
      <c r="E21" s="130"/>
      <c r="F21" s="130"/>
      <c r="G21" s="100" t="str">
        <f>IF(C21*E21=0,"",C21*E21)</f>
        <v/>
      </c>
      <c r="H21" s="101"/>
      <c r="I21" s="102"/>
      <c r="J21" s="127" t="s">
        <v>43</v>
      </c>
      <c r="K21" s="122"/>
      <c r="L21" s="121">
        <v>5780</v>
      </c>
      <c r="M21" s="121"/>
      <c r="N21" s="121"/>
      <c r="O21" s="120"/>
      <c r="P21" s="120"/>
      <c r="Q21" s="121" t="str">
        <f>IF(L21*O21=0,"",L21*O21)</f>
        <v/>
      </c>
      <c r="R21" s="121"/>
      <c r="S21" s="121"/>
    </row>
    <row r="22" spans="2:29" ht="45" customHeight="1" x14ac:dyDescent="0.45">
      <c r="B22" s="68" t="s">
        <v>35</v>
      </c>
      <c r="C22" s="128">
        <v>5780</v>
      </c>
      <c r="D22" s="128"/>
      <c r="E22" s="130"/>
      <c r="F22" s="130"/>
      <c r="G22" s="100" t="str">
        <f t="shared" ref="G22:G26" si="0">IF(C22*E22=0,"",C22*E22)</f>
        <v/>
      </c>
      <c r="H22" s="101"/>
      <c r="I22" s="102"/>
      <c r="J22" s="127" t="s">
        <v>44</v>
      </c>
      <c r="K22" s="122"/>
      <c r="L22" s="121">
        <v>7580</v>
      </c>
      <c r="M22" s="121"/>
      <c r="N22" s="121"/>
      <c r="O22" s="120"/>
      <c r="P22" s="120"/>
      <c r="Q22" s="121" t="str">
        <f t="shared" ref="Q22:Q26" si="1">IF(L22*O22=0,"",L22*O22)</f>
        <v/>
      </c>
      <c r="R22" s="121"/>
      <c r="S22" s="121"/>
      <c r="X22" s="131"/>
      <c r="Y22" s="131"/>
      <c r="Z22" s="131"/>
      <c r="AA22" s="132"/>
      <c r="AB22" s="132"/>
      <c r="AC22" s="132"/>
    </row>
    <row r="23" spans="2:29" ht="45" customHeight="1" x14ac:dyDescent="0.45">
      <c r="B23" s="68" t="s">
        <v>36</v>
      </c>
      <c r="C23" s="128">
        <v>10560</v>
      </c>
      <c r="D23" s="128"/>
      <c r="E23" s="130"/>
      <c r="F23" s="130"/>
      <c r="G23" s="100" t="str">
        <f t="shared" si="0"/>
        <v/>
      </c>
      <c r="H23" s="101"/>
      <c r="I23" s="102"/>
      <c r="J23" s="127" t="s">
        <v>45</v>
      </c>
      <c r="K23" s="122"/>
      <c r="L23" s="121">
        <v>5780</v>
      </c>
      <c r="M23" s="121"/>
      <c r="N23" s="121"/>
      <c r="O23" s="120"/>
      <c r="P23" s="120"/>
      <c r="Q23" s="121" t="str">
        <f t="shared" si="1"/>
        <v/>
      </c>
      <c r="R23" s="121"/>
      <c r="S23" s="121"/>
    </row>
    <row r="24" spans="2:29" ht="45" customHeight="1" x14ac:dyDescent="0.45">
      <c r="B24" s="68" t="s">
        <v>37</v>
      </c>
      <c r="C24" s="128">
        <v>5780</v>
      </c>
      <c r="D24" s="128"/>
      <c r="E24" s="130"/>
      <c r="F24" s="130"/>
      <c r="G24" s="100" t="str">
        <f t="shared" si="0"/>
        <v/>
      </c>
      <c r="H24" s="101"/>
      <c r="I24" s="102"/>
      <c r="J24" s="127" t="s">
        <v>46</v>
      </c>
      <c r="K24" s="122"/>
      <c r="L24" s="121">
        <v>10420</v>
      </c>
      <c r="M24" s="121"/>
      <c r="N24" s="121"/>
      <c r="O24" s="120"/>
      <c r="P24" s="120"/>
      <c r="Q24" s="121" t="str">
        <f t="shared" si="1"/>
        <v/>
      </c>
      <c r="R24" s="121"/>
      <c r="S24" s="121"/>
    </row>
    <row r="25" spans="2:29" ht="45" customHeight="1" x14ac:dyDescent="0.45">
      <c r="B25" s="68" t="s">
        <v>38</v>
      </c>
      <c r="C25" s="128">
        <v>3780</v>
      </c>
      <c r="D25" s="128"/>
      <c r="E25" s="130"/>
      <c r="F25" s="130"/>
      <c r="G25" s="100" t="str">
        <f t="shared" si="0"/>
        <v/>
      </c>
      <c r="H25" s="101"/>
      <c r="I25" s="102"/>
      <c r="J25" s="127" t="s">
        <v>47</v>
      </c>
      <c r="K25" s="122"/>
      <c r="L25" s="121">
        <v>3780</v>
      </c>
      <c r="M25" s="121"/>
      <c r="N25" s="121"/>
      <c r="O25" s="120"/>
      <c r="P25" s="120"/>
      <c r="Q25" s="121" t="str">
        <f t="shared" si="1"/>
        <v/>
      </c>
      <c r="R25" s="121"/>
      <c r="S25" s="121"/>
    </row>
    <row r="26" spans="2:29" s="70" customFormat="1" ht="45" customHeight="1" x14ac:dyDescent="0.45">
      <c r="B26" s="68" t="s">
        <v>39</v>
      </c>
      <c r="C26" s="128">
        <v>5780</v>
      </c>
      <c r="D26" s="128"/>
      <c r="E26" s="130"/>
      <c r="F26" s="130"/>
      <c r="G26" s="100" t="str">
        <f t="shared" si="0"/>
        <v/>
      </c>
      <c r="H26" s="101"/>
      <c r="I26" s="102"/>
      <c r="J26" s="127" t="s">
        <v>48</v>
      </c>
      <c r="K26" s="122"/>
      <c r="L26" s="121">
        <v>3780</v>
      </c>
      <c r="M26" s="121"/>
      <c r="N26" s="121"/>
      <c r="O26" s="120"/>
      <c r="P26" s="120"/>
      <c r="Q26" s="121" t="str">
        <f t="shared" si="1"/>
        <v/>
      </c>
      <c r="R26" s="121"/>
      <c r="S26" s="121"/>
      <c r="T26" s="69"/>
    </row>
    <row r="27" spans="2:29" ht="77.25" customHeight="1" thickBot="1" x14ac:dyDescent="0.5">
      <c r="B27" s="71" t="s">
        <v>52</v>
      </c>
      <c r="C27" s="98">
        <v>1880</v>
      </c>
      <c r="D27" s="98"/>
      <c r="E27" s="99"/>
      <c r="F27" s="99"/>
      <c r="G27" s="100" t="str">
        <f t="shared" ref="G27" si="2">IF(C27*E27=0,"",C27*E27)</f>
        <v/>
      </c>
      <c r="H27" s="101"/>
      <c r="I27" s="102"/>
    </row>
    <row r="28" spans="2:29" ht="49.5" customHeight="1" thickTop="1" thickBot="1" x14ac:dyDescent="0.5">
      <c r="B28" s="88" t="s">
        <v>25</v>
      </c>
      <c r="C28" s="89"/>
      <c r="D28" s="90"/>
      <c r="E28" s="91">
        <f>IF(SUM(G19:I27,Q19:S26)=0,,SUM(G19:I27,Q19:S26))</f>
        <v>0</v>
      </c>
      <c r="F28" s="91"/>
      <c r="G28" s="91"/>
      <c r="H28" s="91"/>
      <c r="I28" s="92"/>
    </row>
    <row r="29" spans="2:29" ht="45.75" customHeight="1" thickTop="1" x14ac:dyDescent="0.45">
      <c r="O29" s="70"/>
      <c r="P29" s="72"/>
      <c r="Q29" s="70"/>
      <c r="R29" s="70"/>
    </row>
    <row r="31" spans="2:29" x14ac:dyDescent="0.45">
      <c r="B31" s="73" t="s">
        <v>5</v>
      </c>
      <c r="C31" s="74" t="str">
        <f>共通事項!B10</f>
        <v>下松  太郎</v>
      </c>
      <c r="D31" s="75"/>
      <c r="E31" s="75"/>
      <c r="F31" s="74"/>
      <c r="G31" s="76"/>
      <c r="H31" s="76"/>
      <c r="I31" s="73" t="s">
        <v>7</v>
      </c>
      <c r="J31" s="74"/>
      <c r="K31" s="74" t="str">
        <f>共通事項!B11</f>
        <v>0833-○○-○○○○</v>
      </c>
      <c r="L31" s="74"/>
      <c r="M31" s="74"/>
      <c r="N31" s="75"/>
    </row>
    <row r="33" spans="10:13" x14ac:dyDescent="0.45">
      <c r="J33" s="70"/>
      <c r="K33" s="70"/>
      <c r="L33" s="70"/>
      <c r="M33" s="70"/>
    </row>
    <row r="81" spans="1:1" ht="3" customHeight="1" x14ac:dyDescent="0.45">
      <c r="A81" s="77" t="str">
        <f>"\"&amp;E28</f>
        <v>\0</v>
      </c>
    </row>
  </sheetData>
  <sheetProtection algorithmName="SHA-512" hashValue="RPrtSIjf3BszTxw127fMKsFnIzmzGi8e9zoGodGhcoSCK5Bk2b9/AD7Tdbfr7r/uXeeG0tRriU2b+Q5mf1tV6w==" saltValue="WpXnAPmPA65+XxEFdLzelw==" spinCount="100000" sheet="1" objects="1" scenarios="1" selectLockedCells="1"/>
  <mergeCells count="87">
    <mergeCell ref="K13:N13"/>
    <mergeCell ref="O13:T14"/>
    <mergeCell ref="S1:T1"/>
    <mergeCell ref="B3:T3"/>
    <mergeCell ref="B6:C7"/>
    <mergeCell ref="U7:V7"/>
    <mergeCell ref="U8:V10"/>
    <mergeCell ref="B11:C11"/>
    <mergeCell ref="N6:O7"/>
    <mergeCell ref="P6:Q7"/>
    <mergeCell ref="R6:S7"/>
    <mergeCell ref="C26:D26"/>
    <mergeCell ref="E26:F26"/>
    <mergeCell ref="L6:M7"/>
    <mergeCell ref="K12:N12"/>
    <mergeCell ref="K14:N14"/>
    <mergeCell ref="K15:N15"/>
    <mergeCell ref="C18:D18"/>
    <mergeCell ref="D6:E7"/>
    <mergeCell ref="F6:G7"/>
    <mergeCell ref="H6:I7"/>
    <mergeCell ref="J6:K7"/>
    <mergeCell ref="B17:T17"/>
    <mergeCell ref="C21:D21"/>
    <mergeCell ref="C22:D22"/>
    <mergeCell ref="L18:N18"/>
    <mergeCell ref="L20:N20"/>
    <mergeCell ref="X22:Z22"/>
    <mergeCell ref="AA22:AC22"/>
    <mergeCell ref="E23:F23"/>
    <mergeCell ref="E24:F24"/>
    <mergeCell ref="E25:F25"/>
    <mergeCell ref="G23:I23"/>
    <mergeCell ref="L23:N23"/>
    <mergeCell ref="L24:N24"/>
    <mergeCell ref="L25:N25"/>
    <mergeCell ref="Q25:S25"/>
    <mergeCell ref="L21:N21"/>
    <mergeCell ref="L22:N22"/>
    <mergeCell ref="E18:F18"/>
    <mergeCell ref="G18:I18"/>
    <mergeCell ref="G21:I21"/>
    <mergeCell ref="G22:I22"/>
    <mergeCell ref="E21:F21"/>
    <mergeCell ref="E22:F22"/>
    <mergeCell ref="C23:D23"/>
    <mergeCell ref="C24:D24"/>
    <mergeCell ref="C25:D25"/>
    <mergeCell ref="G24:I24"/>
    <mergeCell ref="G25:I25"/>
    <mergeCell ref="G26:I26"/>
    <mergeCell ref="J18:K18"/>
    <mergeCell ref="J21:K21"/>
    <mergeCell ref="J22:K22"/>
    <mergeCell ref="J23:K23"/>
    <mergeCell ref="J24:K24"/>
    <mergeCell ref="J25:K25"/>
    <mergeCell ref="J26:K26"/>
    <mergeCell ref="Q26:S26"/>
    <mergeCell ref="O18:P18"/>
    <mergeCell ref="O20:P20"/>
    <mergeCell ref="O21:P21"/>
    <mergeCell ref="O22:P22"/>
    <mergeCell ref="O23:P23"/>
    <mergeCell ref="O24:P24"/>
    <mergeCell ref="O19:P19"/>
    <mergeCell ref="Q18:S18"/>
    <mergeCell ref="Q20:S20"/>
    <mergeCell ref="Q21:S21"/>
    <mergeCell ref="Q22:S22"/>
    <mergeCell ref="Q23:S23"/>
    <mergeCell ref="B28:D28"/>
    <mergeCell ref="E28:I28"/>
    <mergeCell ref="Q19:S19"/>
    <mergeCell ref="J19:J20"/>
    <mergeCell ref="C27:D27"/>
    <mergeCell ref="E27:F27"/>
    <mergeCell ref="G27:I27"/>
    <mergeCell ref="B19:B20"/>
    <mergeCell ref="C19:D20"/>
    <mergeCell ref="E19:F20"/>
    <mergeCell ref="G19:I20"/>
    <mergeCell ref="L19:N19"/>
    <mergeCell ref="O25:P25"/>
    <mergeCell ref="O26:P26"/>
    <mergeCell ref="L26:N26"/>
    <mergeCell ref="Q24:S2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76"/>
  <sheetViews>
    <sheetView view="pageBreakPreview" topLeftCell="A4" zoomScale="106" zoomScaleNormal="70" zoomScaleSheetLayoutView="106" workbookViewId="0">
      <selection activeCell="J20" sqref="J20:K20"/>
    </sheetView>
  </sheetViews>
  <sheetFormatPr defaultRowHeight="18" x14ac:dyDescent="0.45"/>
  <cols>
    <col min="1" max="1" width="4.69921875" customWidth="1"/>
    <col min="2" max="3" width="8.59765625" customWidth="1"/>
    <col min="4" max="19" width="4.59765625" customWidth="1"/>
    <col min="20" max="20" width="7.69921875" customWidth="1"/>
  </cols>
  <sheetData>
    <row r="1" spans="2:25" x14ac:dyDescent="0.45">
      <c r="S1" s="173"/>
      <c r="T1" s="173"/>
    </row>
    <row r="2" spans="2:25" x14ac:dyDescent="0.45">
      <c r="S2" s="179" t="str">
        <f>"令和"&amp;共通事項!C4&amp;"年度"</f>
        <v>令和8年度</v>
      </c>
      <c r="T2" s="180"/>
    </row>
    <row r="3" spans="2:25" ht="53.25" customHeight="1" x14ac:dyDescent="0.45">
      <c r="B3" s="174" t="s">
        <v>54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2:25" ht="28.8" x14ac:dyDescent="0.45">
      <c r="B4" s="5" t="s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2:25" ht="18.600000000000001" thickBot="1" x14ac:dyDescent="0.5"/>
    <row r="6" spans="2:25" ht="27" customHeight="1" x14ac:dyDescent="0.45">
      <c r="B6" s="175" t="s">
        <v>10</v>
      </c>
      <c r="C6" s="176"/>
      <c r="D6" s="133" t="str">
        <f>IF(ISERROR(MID(A76,LEN(A76)-7,1)),"",(MID(A76,LEN(A76)-7,1)))</f>
        <v/>
      </c>
      <c r="E6" s="134"/>
      <c r="F6" s="133" t="str">
        <f>IF(ISERROR(MID(A76,LEN(A76)-6,1)),"",(MID(A76,LEN(A76)-6,1)))</f>
        <v/>
      </c>
      <c r="G6" s="134"/>
      <c r="H6" s="133" t="str">
        <f>IF(ISERROR(MID(A76,LEN(A76)-5,1)),"",(MID(A76,LEN(A76)-5,1)))</f>
        <v/>
      </c>
      <c r="I6" s="134"/>
      <c r="J6" s="133" t="str">
        <f>IF(ISERROR(MID(A76,LEN(A76)-4,1)),"",(MID(A76,LEN(A76)-4,1)))</f>
        <v/>
      </c>
      <c r="K6" s="134"/>
      <c r="L6" s="133" t="str">
        <f>IF(ISERROR(MID(A76,LEN(A76)-3,1)),"",(MID(A76,LEN(A76)-3,1)))</f>
        <v/>
      </c>
      <c r="M6" s="134"/>
      <c r="N6" s="133" t="str">
        <f>IF(ISERROR(MID(A76,LEN(A76)-2,1)),"",(MID(A76,LEN(A76)-2,1)))</f>
        <v/>
      </c>
      <c r="O6" s="134"/>
      <c r="P6" s="133" t="str">
        <f>IF(ISERROR(MID(A76,LEN(A76)-1,1)),"",(MID(A76,LEN(A76)-1,1)))</f>
        <v>\</v>
      </c>
      <c r="Q6" s="134"/>
      <c r="R6" s="133" t="str">
        <f>IF(ISERROR(MID(A76,LEN(A76),1)),"0",(MID(A76,LEN(A76),1)))</f>
        <v>0</v>
      </c>
      <c r="S6" s="145"/>
    </row>
    <row r="7" spans="2:25" ht="27" customHeight="1" thickBot="1" x14ac:dyDescent="0.5">
      <c r="B7" s="177"/>
      <c r="C7" s="178"/>
      <c r="D7" s="135"/>
      <c r="E7" s="136"/>
      <c r="F7" s="135"/>
      <c r="G7" s="136"/>
      <c r="H7" s="135"/>
      <c r="I7" s="136"/>
      <c r="J7" s="135"/>
      <c r="K7" s="136"/>
      <c r="L7" s="135"/>
      <c r="M7" s="136"/>
      <c r="N7" s="135"/>
      <c r="O7" s="136"/>
      <c r="P7" s="135"/>
      <c r="Q7" s="136"/>
      <c r="R7" s="135"/>
      <c r="S7" s="146"/>
      <c r="U7" s="165"/>
      <c r="V7" s="165"/>
      <c r="W7" s="14"/>
      <c r="X7" s="14"/>
      <c r="Y7" s="14"/>
    </row>
    <row r="8" spans="2:25" ht="18.75" customHeight="1" x14ac:dyDescent="0.45">
      <c r="R8" t="s">
        <v>57</v>
      </c>
      <c r="U8" s="166"/>
      <c r="V8" s="166"/>
      <c r="W8" s="24"/>
      <c r="X8" s="24"/>
      <c r="Y8" s="14"/>
    </row>
    <row r="9" spans="2:25" ht="19.5" customHeight="1" x14ac:dyDescent="0.45">
      <c r="B9" s="9" t="str">
        <f>"令和"&amp;共通事項!C5&amp;"年"&amp;共通事項!E5&amp;"月分を上記のとおり請求します。"</f>
        <v>令和8年4月分を上記のとおり請求します。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U9" s="166"/>
      <c r="V9" s="166"/>
    </row>
    <row r="10" spans="2:25" ht="18.75" customHeight="1" x14ac:dyDescent="0.45">
      <c r="U10" s="166"/>
      <c r="V10" s="166"/>
    </row>
    <row r="11" spans="2:25" ht="19.8" x14ac:dyDescent="0.45">
      <c r="B11" s="167">
        <f>共通事項!B6</f>
        <v>46143</v>
      </c>
      <c r="C11" s="168"/>
      <c r="D11" s="25"/>
      <c r="E11" s="25"/>
      <c r="F11" s="25"/>
      <c r="G11" s="25"/>
      <c r="H11" s="25"/>
      <c r="I11" s="25"/>
      <c r="J11" s="25"/>
      <c r="K11" s="25"/>
      <c r="L11" s="11"/>
      <c r="M11" s="11"/>
    </row>
    <row r="12" spans="2:25" ht="23.25" customHeight="1" x14ac:dyDescent="0.45">
      <c r="B12" s="1"/>
      <c r="K12" s="169" t="s">
        <v>6</v>
      </c>
      <c r="L12" s="169"/>
      <c r="M12" s="169"/>
      <c r="N12" s="169"/>
      <c r="O12" s="27" t="str">
        <f>共通事項!B7</f>
        <v>山口県下松市○○町〇丁目〇-〇</v>
      </c>
      <c r="R12" s="27"/>
      <c r="S12" s="27"/>
      <c r="T12" s="27"/>
    </row>
    <row r="13" spans="2:25" ht="23.25" customHeight="1" x14ac:dyDescent="0.45">
      <c r="B13" s="1"/>
      <c r="K13" s="169" t="s">
        <v>60</v>
      </c>
      <c r="L13" s="169"/>
      <c r="M13" s="169"/>
      <c r="N13" s="169"/>
      <c r="O13" s="170" t="str">
        <f>共通事項!B8</f>
        <v>○○法人○○医院</v>
      </c>
      <c r="P13" s="170"/>
      <c r="Q13" s="170"/>
      <c r="R13" s="170"/>
      <c r="S13" s="170"/>
      <c r="T13" s="170"/>
    </row>
    <row r="14" spans="2:25" ht="23.25" customHeight="1" x14ac:dyDescent="0.45">
      <c r="B14" s="1"/>
      <c r="K14" s="169" t="s">
        <v>8</v>
      </c>
      <c r="L14" s="169"/>
      <c r="M14" s="169"/>
      <c r="N14" s="169"/>
      <c r="O14" s="170"/>
      <c r="P14" s="170"/>
      <c r="Q14" s="170"/>
      <c r="R14" s="170"/>
      <c r="S14" s="170"/>
      <c r="T14" s="170"/>
    </row>
    <row r="15" spans="2:25" ht="23.25" customHeight="1" x14ac:dyDescent="0.45">
      <c r="B15" s="1"/>
      <c r="K15" s="169" t="s">
        <v>9</v>
      </c>
      <c r="L15" s="169"/>
      <c r="M15" s="169"/>
      <c r="N15" s="169"/>
      <c r="O15" s="27" t="str">
        <f>共通事項!B9</f>
        <v>院長　下松  太郎</v>
      </c>
      <c r="R15" s="27"/>
      <c r="S15" s="27"/>
      <c r="T15" s="27"/>
    </row>
    <row r="17" spans="2:29" ht="25.5" customHeight="1" x14ac:dyDescent="0.45">
      <c r="B17" s="171" t="s">
        <v>56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</row>
    <row r="18" spans="2:29" ht="25.5" customHeight="1" x14ac:dyDescent="0.45">
      <c r="E18" s="158" t="s">
        <v>27</v>
      </c>
      <c r="F18" s="158"/>
      <c r="G18" s="158" t="s">
        <v>55</v>
      </c>
      <c r="H18" s="158"/>
      <c r="I18" s="158"/>
      <c r="J18" s="158" t="s">
        <v>24</v>
      </c>
      <c r="K18" s="158"/>
      <c r="L18" s="158" t="s">
        <v>23</v>
      </c>
      <c r="M18" s="158"/>
      <c r="N18" s="158"/>
      <c r="Q18" s="31"/>
      <c r="R18" s="31"/>
      <c r="S18" s="31"/>
    </row>
    <row r="19" spans="2:29" ht="45" customHeight="1" x14ac:dyDescent="0.45">
      <c r="E19" s="159" t="s">
        <v>33</v>
      </c>
      <c r="F19" s="159"/>
      <c r="G19" s="160">
        <v>5300</v>
      </c>
      <c r="H19" s="160"/>
      <c r="I19" s="160"/>
      <c r="J19" s="161"/>
      <c r="K19" s="162"/>
      <c r="L19" s="121" t="str">
        <f>IF(G19*J19=0,"",G19*J19)</f>
        <v/>
      </c>
      <c r="M19" s="121"/>
      <c r="N19" s="121"/>
      <c r="Q19" s="31"/>
      <c r="R19" s="31"/>
      <c r="S19" s="31"/>
    </row>
    <row r="20" spans="2:29" ht="45" customHeight="1" x14ac:dyDescent="0.45">
      <c r="E20" s="159" t="s">
        <v>34</v>
      </c>
      <c r="F20" s="159"/>
      <c r="G20" s="160">
        <v>5300</v>
      </c>
      <c r="H20" s="160"/>
      <c r="I20" s="160"/>
      <c r="J20" s="161"/>
      <c r="K20" s="162"/>
      <c r="L20" s="121" t="str">
        <f t="shared" ref="L20:L23" si="0">IF(G20*J20=0,"",G20*J20)</f>
        <v/>
      </c>
      <c r="M20" s="121"/>
      <c r="N20" s="121"/>
      <c r="Q20" s="31"/>
      <c r="R20" s="31"/>
      <c r="S20" s="31"/>
    </row>
    <row r="21" spans="2:29" ht="45" customHeight="1" x14ac:dyDescent="0.45">
      <c r="E21" s="159" t="s">
        <v>35</v>
      </c>
      <c r="F21" s="159"/>
      <c r="G21" s="160">
        <v>5300</v>
      </c>
      <c r="H21" s="160"/>
      <c r="I21" s="160"/>
      <c r="J21" s="161"/>
      <c r="K21" s="162"/>
      <c r="L21" s="121" t="str">
        <f t="shared" si="0"/>
        <v/>
      </c>
      <c r="M21" s="121"/>
      <c r="N21" s="121"/>
      <c r="Q21" s="31"/>
      <c r="R21" s="31"/>
      <c r="S21" s="31"/>
    </row>
    <row r="22" spans="2:29" ht="45" customHeight="1" x14ac:dyDescent="0.45">
      <c r="E22" s="159" t="s">
        <v>36</v>
      </c>
      <c r="F22" s="159"/>
      <c r="G22" s="160">
        <v>5300</v>
      </c>
      <c r="H22" s="160"/>
      <c r="I22" s="160"/>
      <c r="J22" s="161"/>
      <c r="K22" s="162"/>
      <c r="L22" s="121" t="str">
        <f t="shared" si="0"/>
        <v/>
      </c>
      <c r="M22" s="121"/>
      <c r="N22" s="121"/>
      <c r="Q22" s="31"/>
      <c r="R22" s="31"/>
      <c r="S22" s="31"/>
      <c r="X22" s="163"/>
      <c r="Y22" s="163"/>
      <c r="Z22" s="163"/>
      <c r="AA22" s="164"/>
      <c r="AB22" s="164"/>
      <c r="AC22" s="164"/>
    </row>
    <row r="23" spans="2:29" ht="45" customHeight="1" thickBot="1" x14ac:dyDescent="0.5">
      <c r="E23" s="159" t="s">
        <v>37</v>
      </c>
      <c r="F23" s="159"/>
      <c r="G23" s="160">
        <v>5300</v>
      </c>
      <c r="H23" s="160"/>
      <c r="I23" s="160"/>
      <c r="J23" s="161"/>
      <c r="K23" s="162"/>
      <c r="L23" s="121" t="str">
        <f t="shared" si="0"/>
        <v/>
      </c>
      <c r="M23" s="121"/>
      <c r="N23" s="121"/>
      <c r="Q23" s="31"/>
      <c r="R23" s="31"/>
      <c r="S23" s="31"/>
    </row>
    <row r="24" spans="2:29" ht="45.75" customHeight="1" thickTop="1" thickBot="1" x14ac:dyDescent="0.5">
      <c r="E24" s="154" t="s">
        <v>25</v>
      </c>
      <c r="F24" s="155"/>
      <c r="G24" s="155"/>
      <c r="H24" s="155"/>
      <c r="I24" s="155"/>
      <c r="J24" s="155"/>
      <c r="K24" s="155"/>
      <c r="L24" s="156">
        <f>IF(SUM(L19:N23)=0,,SUM(L19:N23))</f>
        <v>0</v>
      </c>
      <c r="M24" s="156"/>
      <c r="N24" s="157"/>
      <c r="Q24" s="37"/>
      <c r="R24" s="3"/>
      <c r="S24" s="3"/>
    </row>
    <row r="25" spans="2:29" ht="18.600000000000001" thickTop="1" x14ac:dyDescent="0.45"/>
    <row r="26" spans="2:29" x14ac:dyDescent="0.45">
      <c r="R26" s="36"/>
    </row>
    <row r="27" spans="2:29" x14ac:dyDescent="0.45">
      <c r="B27" s="13" t="s">
        <v>5</v>
      </c>
      <c r="C27" s="29" t="str">
        <f>共通事項!B10</f>
        <v>下松  太郎</v>
      </c>
      <c r="D27" s="30"/>
      <c r="E27" s="30"/>
      <c r="F27" s="29"/>
      <c r="G27" s="28"/>
      <c r="H27" s="28"/>
      <c r="I27" s="13" t="s">
        <v>7</v>
      </c>
      <c r="J27" s="29"/>
      <c r="K27" s="29" t="str">
        <f>共通事項!B11</f>
        <v>0833-○○-○○○○</v>
      </c>
      <c r="L27" s="29"/>
      <c r="M27" s="29"/>
      <c r="N27" s="30"/>
    </row>
    <row r="28" spans="2:29" x14ac:dyDescent="0.45">
      <c r="J28" s="3"/>
      <c r="K28" s="3"/>
      <c r="L28" s="3"/>
      <c r="M28" s="3"/>
    </row>
    <row r="75" spans="1:1" ht="11.25" customHeight="1" x14ac:dyDescent="0.45"/>
    <row r="76" spans="1:1" ht="8.25" hidden="1" customHeight="1" x14ac:dyDescent="0.45">
      <c r="A76" s="7" t="str">
        <f>"\"&amp;L24</f>
        <v>\0</v>
      </c>
    </row>
  </sheetData>
  <sheetProtection algorithmName="SHA-512" hashValue="H0XvSNrpOkRp8x20a3cVp4O4HMmJdSLzBhbNlWQnapJohIn8fYibR8WDANtCgMtmscHnwYX/oXIpHhn6QwC8yw==" saltValue="IQxpVjIgMzvLPR1d8qie1g==" spinCount="100000" sheet="1" objects="1" scenarios="1" selectLockedCells="1"/>
  <mergeCells count="49">
    <mergeCell ref="S1:T1"/>
    <mergeCell ref="B3:T3"/>
    <mergeCell ref="B6:C7"/>
    <mergeCell ref="D6:E7"/>
    <mergeCell ref="F6:G7"/>
    <mergeCell ref="H6:I7"/>
    <mergeCell ref="J6:K7"/>
    <mergeCell ref="L6:M7"/>
    <mergeCell ref="N6:O7"/>
    <mergeCell ref="P6:Q7"/>
    <mergeCell ref="S2:T2"/>
    <mergeCell ref="L23:N23"/>
    <mergeCell ref="U7:V7"/>
    <mergeCell ref="U8:V10"/>
    <mergeCell ref="B11:C11"/>
    <mergeCell ref="K12:N12"/>
    <mergeCell ref="R6:S7"/>
    <mergeCell ref="K13:N13"/>
    <mergeCell ref="O13:T14"/>
    <mergeCell ref="K14:N14"/>
    <mergeCell ref="K15:N15"/>
    <mergeCell ref="B17:T17"/>
    <mergeCell ref="E18:F18"/>
    <mergeCell ref="E19:F19"/>
    <mergeCell ref="L19:N19"/>
    <mergeCell ref="G19:I19"/>
    <mergeCell ref="J19:K19"/>
    <mergeCell ref="X22:Z22"/>
    <mergeCell ref="AA22:AC22"/>
    <mergeCell ref="E22:F22"/>
    <mergeCell ref="G22:I22"/>
    <mergeCell ref="J22:K22"/>
    <mergeCell ref="L22:N22"/>
    <mergeCell ref="E24:K24"/>
    <mergeCell ref="L24:N24"/>
    <mergeCell ref="G18:I18"/>
    <mergeCell ref="L18:N18"/>
    <mergeCell ref="J18:K18"/>
    <mergeCell ref="E20:F20"/>
    <mergeCell ref="E23:F23"/>
    <mergeCell ref="L20:N20"/>
    <mergeCell ref="E21:F21"/>
    <mergeCell ref="G21:I21"/>
    <mergeCell ref="J21:K21"/>
    <mergeCell ref="L21:N21"/>
    <mergeCell ref="G20:I20"/>
    <mergeCell ref="J20:K20"/>
    <mergeCell ref="J23:K23"/>
    <mergeCell ref="G23:I2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3"/>
  <sheetViews>
    <sheetView view="pageBreakPreview" topLeftCell="A4" zoomScaleNormal="100" zoomScaleSheetLayoutView="100" workbookViewId="0">
      <selection activeCell="G19" sqref="G19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181"/>
      <c r="K1" s="181"/>
    </row>
    <row r="2" spans="1:16" x14ac:dyDescent="0.45">
      <c r="J2" s="179" t="str">
        <f>"令和"&amp;共通事項!C4&amp;"年度"</f>
        <v>令和8年度</v>
      </c>
      <c r="K2" s="180"/>
    </row>
    <row r="3" spans="1:16" ht="53.25" customHeight="1" x14ac:dyDescent="0.45">
      <c r="A3" s="174" t="s">
        <v>63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6" ht="28.8" x14ac:dyDescent="0.45">
      <c r="A4" s="5" t="s">
        <v>0</v>
      </c>
      <c r="B4" s="6"/>
      <c r="C4" s="6"/>
      <c r="D4" s="6"/>
    </row>
    <row r="5" spans="1:16" ht="18.600000000000001" thickBot="1" x14ac:dyDescent="0.5"/>
    <row r="6" spans="1:16" ht="27" customHeight="1" x14ac:dyDescent="0.45">
      <c r="A6" s="175" t="s">
        <v>10</v>
      </c>
      <c r="B6" s="176"/>
      <c r="C6" s="182"/>
      <c r="D6" s="182" t="str">
        <f>IF(ISERROR(MID(A93,LEN(A93)-6,1)),"",(MID(A93,LEN(A93)-6,1)))</f>
        <v/>
      </c>
      <c r="E6" s="182" t="str">
        <f>IF(ISERROR(MID(A93,LEN(A93)-5,1)),"",(MID(A93,LEN(A93)-5,1)))</f>
        <v/>
      </c>
      <c r="F6" s="182" t="str">
        <f>IF(ISERROR(MID(A93,LEN(A93)-4,1)),"",(MID(A93,LEN(A93)-4,1)))</f>
        <v/>
      </c>
      <c r="G6" s="182" t="str">
        <f>IF(ISERROR(MID(A93,LEN(A93)-3,1)),"",(MID(A93,LEN(A93)-3,1)))</f>
        <v/>
      </c>
      <c r="H6" s="182" t="str">
        <f>IF(ISERROR(MID(A93,LEN(A93)-2,1)),"",(MID(A93,LEN(A93)-2,1)))</f>
        <v/>
      </c>
      <c r="I6" s="182" t="str">
        <f>IF(ISERROR(MID(A93,LEN(A93)-1,1)),"",(MID(A93,LEN(A93)-1,1)))</f>
        <v>\</v>
      </c>
      <c r="J6" s="184" t="str">
        <f>IF(ISERROR(MID(A93,LEN(A93),1)),"0",(MID(A93,LEN(A93),1)))</f>
        <v>0</v>
      </c>
    </row>
    <row r="7" spans="1:16" ht="27" customHeight="1" thickBot="1" x14ac:dyDescent="0.5">
      <c r="A7" s="177"/>
      <c r="B7" s="178"/>
      <c r="C7" s="183"/>
      <c r="D7" s="183"/>
      <c r="E7" s="183"/>
      <c r="F7" s="183"/>
      <c r="G7" s="183"/>
      <c r="H7" s="183"/>
      <c r="I7" s="183"/>
      <c r="J7" s="185"/>
      <c r="L7" s="165"/>
      <c r="M7" s="165"/>
      <c r="N7" s="14"/>
      <c r="O7" s="14"/>
      <c r="P7" s="14"/>
    </row>
    <row r="8" spans="1:16" x14ac:dyDescent="0.45">
      <c r="I8" t="s">
        <v>57</v>
      </c>
      <c r="L8" s="166"/>
      <c r="M8" s="166"/>
      <c r="N8" s="32"/>
      <c r="O8" s="32"/>
      <c r="P8" s="14"/>
    </row>
    <row r="9" spans="1:16" ht="19.8" x14ac:dyDescent="0.45">
      <c r="A9" s="9" t="str">
        <f>"令和"&amp;共通事項!C5&amp;"年"&amp;共通事項!E5&amp;"月分を上記のとおり請求します。"</f>
        <v>令和8年4月分を上記のとおり請求します。</v>
      </c>
      <c r="B9" s="10"/>
      <c r="C9" s="10"/>
      <c r="D9" s="10"/>
      <c r="E9" s="10"/>
      <c r="F9" s="10"/>
      <c r="L9" s="166"/>
      <c r="M9" s="166"/>
    </row>
    <row r="10" spans="1:16" x14ac:dyDescent="0.45">
      <c r="L10" s="166"/>
      <c r="M10" s="166"/>
    </row>
    <row r="11" spans="1:16" ht="19.8" x14ac:dyDescent="0.45">
      <c r="A11" s="167">
        <f>共通事項!B6</f>
        <v>46143</v>
      </c>
      <c r="B11" s="168"/>
      <c r="C11" s="11"/>
      <c r="D11" s="11"/>
    </row>
    <row r="12" spans="1:16" ht="23.25" customHeight="1" x14ac:dyDescent="0.45">
      <c r="A12" s="1"/>
      <c r="F12" s="169" t="s">
        <v>6</v>
      </c>
      <c r="G12" s="169"/>
      <c r="H12" s="170" t="str">
        <f>共通事項!B7</f>
        <v>山口県下松市○○町〇丁目〇-〇</v>
      </c>
      <c r="I12" s="170"/>
      <c r="J12" s="170"/>
      <c r="K12" s="170"/>
    </row>
    <row r="13" spans="1:16" ht="23.25" customHeight="1" x14ac:dyDescent="0.45">
      <c r="A13" s="1"/>
      <c r="F13" s="169" t="s">
        <v>60</v>
      </c>
      <c r="G13" s="169"/>
      <c r="H13" s="170" t="str">
        <f>共通事項!B8</f>
        <v>○○法人○○医院</v>
      </c>
      <c r="I13" s="170"/>
      <c r="J13" s="170"/>
      <c r="K13" s="170"/>
    </row>
    <row r="14" spans="1:16" ht="23.25" customHeight="1" x14ac:dyDescent="0.45">
      <c r="A14" s="1"/>
      <c r="F14" s="169" t="s">
        <v>8</v>
      </c>
      <c r="G14" s="169"/>
      <c r="H14" s="170"/>
      <c r="I14" s="170"/>
      <c r="J14" s="170"/>
      <c r="K14" s="170"/>
    </row>
    <row r="15" spans="1:16" ht="23.25" customHeight="1" x14ac:dyDescent="0.45">
      <c r="A15" s="1"/>
      <c r="F15" s="169" t="s">
        <v>9</v>
      </c>
      <c r="G15" s="169"/>
      <c r="H15" s="170" t="str">
        <f>共通事項!B9</f>
        <v>院長　下松  太郎</v>
      </c>
      <c r="I15" s="170"/>
      <c r="J15" s="170"/>
      <c r="K15" s="170"/>
    </row>
    <row r="17" spans="1:20" ht="25.5" customHeight="1" x14ac:dyDescent="0.45">
      <c r="A17" s="171" t="s">
        <v>1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</row>
    <row r="18" spans="1:20" ht="25.5" customHeight="1" x14ac:dyDescent="0.45">
      <c r="B18" s="158" t="s">
        <v>27</v>
      </c>
      <c r="C18" s="158"/>
      <c r="D18" s="186" t="s">
        <v>26</v>
      </c>
      <c r="E18" s="187"/>
      <c r="F18" s="33" t="s">
        <v>2</v>
      </c>
      <c r="G18" s="33" t="s">
        <v>3</v>
      </c>
      <c r="H18" s="186" t="s">
        <v>4</v>
      </c>
      <c r="I18" s="187"/>
    </row>
    <row r="19" spans="1:20" ht="44.25" customHeight="1" x14ac:dyDescent="0.45">
      <c r="B19" s="159" t="s">
        <v>64</v>
      </c>
      <c r="C19" s="159"/>
      <c r="D19" s="159" t="s">
        <v>65</v>
      </c>
      <c r="E19" s="158"/>
      <c r="F19" s="35">
        <v>5000</v>
      </c>
      <c r="G19" s="26"/>
      <c r="H19" s="189" t="str">
        <f>IF(SUM(F19*G19)=0,"",SUM(F19*G19))</f>
        <v/>
      </c>
      <c r="I19" s="189"/>
    </row>
    <row r="20" spans="1:20" ht="44.25" customHeight="1" thickBot="1" x14ac:dyDescent="0.5">
      <c r="B20" s="188"/>
      <c r="C20" s="188"/>
      <c r="D20" s="188" t="s">
        <v>66</v>
      </c>
      <c r="E20" s="190"/>
      <c r="F20" s="34">
        <v>2500</v>
      </c>
      <c r="G20" s="26"/>
      <c r="H20" s="191" t="str">
        <f>IF(SUM(F19*G20)=0,"",SUM(F19*G20))</f>
        <v/>
      </c>
      <c r="I20" s="191"/>
      <c r="O20" s="163"/>
      <c r="P20" s="163"/>
      <c r="Q20" s="163"/>
      <c r="R20" s="164"/>
      <c r="S20" s="164"/>
      <c r="T20" s="164"/>
    </row>
    <row r="21" spans="1:20" ht="45.75" customHeight="1" thickTop="1" thickBot="1" x14ac:dyDescent="0.5">
      <c r="B21" s="192" t="s">
        <v>25</v>
      </c>
      <c r="C21" s="193"/>
      <c r="D21" s="194">
        <f>IF(SUM(H19:I20)=0,,SUM(H19:I20))</f>
        <v>0</v>
      </c>
      <c r="E21" s="195"/>
    </row>
    <row r="22" spans="1:20" ht="32.25" customHeight="1" thickTop="1" x14ac:dyDescent="0.45">
      <c r="A22" s="11"/>
      <c r="B22" s="11"/>
      <c r="C22" s="12"/>
      <c r="D22" s="12"/>
      <c r="E22" s="3"/>
      <c r="F22" s="3"/>
      <c r="G22" s="3"/>
      <c r="H22" s="3"/>
    </row>
    <row r="23" spans="1:20" x14ac:dyDescent="0.45">
      <c r="A23" s="13" t="s">
        <v>5</v>
      </c>
      <c r="B23" s="196" t="str">
        <f>共通事項!B10</f>
        <v>下松  太郎</v>
      </c>
      <c r="C23" s="196"/>
      <c r="D23" s="196"/>
      <c r="E23" s="3"/>
      <c r="F23" s="13" t="s">
        <v>7</v>
      </c>
      <c r="G23" s="196" t="str">
        <f>共通事項!B11</f>
        <v>0833-○○-○○○○</v>
      </c>
      <c r="H23" s="196"/>
      <c r="I23" s="196"/>
      <c r="J23" s="4"/>
      <c r="K23" s="4"/>
    </row>
    <row r="24" spans="1:20" x14ac:dyDescent="0.45">
      <c r="A24" s="2"/>
    </row>
    <row r="93" spans="1:1" ht="14.25" customHeight="1" x14ac:dyDescent="0.45">
      <c r="A93" s="7" t="str">
        <f>"\"&amp;D21</f>
        <v>\0</v>
      </c>
    </row>
  </sheetData>
  <sheetProtection algorithmName="SHA-512" hashValue="Q3M4S9a2YUfOx+UumsYML27zA+FPwOZF7qDDuG7o6BBUOR0fAjgtcqErwm22iuQyLKIqT5P0sIvm9WYaJZMZoA==" saltValue="/4ox7FJjKZwUbp6j0tL6AQ==" spinCount="100000" sheet="1" objects="1" scenarios="1" selectLockedCells="1"/>
  <mergeCells count="37">
    <mergeCell ref="O20:Q20"/>
    <mergeCell ref="R20:T20"/>
    <mergeCell ref="B21:C21"/>
    <mergeCell ref="D21:E21"/>
    <mergeCell ref="B23:D23"/>
    <mergeCell ref="G23:I23"/>
    <mergeCell ref="B18:C18"/>
    <mergeCell ref="D18:E18"/>
    <mergeCell ref="H18:I18"/>
    <mergeCell ref="B19:C20"/>
    <mergeCell ref="D19:E19"/>
    <mergeCell ref="H19:I19"/>
    <mergeCell ref="D20:E20"/>
    <mergeCell ref="H20:I20"/>
    <mergeCell ref="A17:K17"/>
    <mergeCell ref="I6:I7"/>
    <mergeCell ref="J6:J7"/>
    <mergeCell ref="L7:M7"/>
    <mergeCell ref="L8:M10"/>
    <mergeCell ref="A11:B11"/>
    <mergeCell ref="F12:G12"/>
    <mergeCell ref="H12:K12"/>
    <mergeCell ref="F13:G13"/>
    <mergeCell ref="H13:K14"/>
    <mergeCell ref="F14:G14"/>
    <mergeCell ref="F15:G15"/>
    <mergeCell ref="H15:K15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</mergeCells>
  <phoneticPr fontId="1"/>
  <conditionalFormatting sqref="G19:G20">
    <cfRule type="containsBlanks" dxfId="0" priority="1">
      <formula>LEN(TRIM(G19))=0</formula>
    </cfRule>
  </conditionalFormatting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共通事項</vt:lpstr>
      <vt:lpstr>妊婦</vt:lpstr>
      <vt:lpstr>多胎妊婦</vt:lpstr>
      <vt:lpstr>新生児聴覚検査（非課税）</vt:lpstr>
      <vt:lpstr>'新生児聴覚検査（非課税）'!Print_Area</vt:lpstr>
      <vt:lpstr>多胎妊婦!Print_Area</vt:lpstr>
      <vt:lpstr>妊婦!Print_Area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2025-09-08T05:52:10Z</cp:lastPrinted>
  <dcterms:created xsi:type="dcterms:W3CDTF">2024-01-16T05:08:09Z</dcterms:created>
  <dcterms:modified xsi:type="dcterms:W3CDTF">2026-03-02T01:59:53Z</dcterms:modified>
</cp:coreProperties>
</file>