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5"/>
  </bookViews>
  <sheets>
    <sheet name="妊婦" sheetId="14" r:id="rId1"/>
    <sheet name="多胎妊婦" sheetId="16" r:id="rId2"/>
    <sheet name="新生児聴覚検査【非課税】" sheetId="17" r:id="rId3"/>
    <sheet name="妊婦 (見本)" sheetId="18" r:id="rId4"/>
    <sheet name="多胎妊婦（見本）" sheetId="19" r:id="rId5"/>
    <sheet name="新生児聴覚検査非課税（見本）" sheetId="20" r:id="rId6"/>
  </sheets>
  <externalReferences>
    <externalReference r:id="rId7"/>
  </externalReferences>
  <definedNames>
    <definedName name="_xlnm.Print_Area" localSheetId="2">新生児聴覚検査【非課税】!$A$1:$K$35</definedName>
    <definedName name="_xlnm.Print_Area" localSheetId="5">'新生児聴覚検査非課税（見本）'!$A$1:$K$34</definedName>
    <definedName name="_xlnm.Print_Area" localSheetId="1">多胎妊婦!$A$1:$T$29</definedName>
    <definedName name="_xlnm.Print_Area" localSheetId="4">'多胎妊婦（見本）'!$A$1:$T$35</definedName>
    <definedName name="_xlnm.Print_Area" localSheetId="0">妊婦!$A$1:$T$34</definedName>
    <definedName name="_xlnm.Print_Area" localSheetId="3">'妊婦 (見本)'!$A$1:$T$39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20" l="1"/>
  <c r="H21" i="20"/>
  <c r="D22" i="20" s="1"/>
  <c r="A94" i="20" s="1"/>
  <c r="L19" i="19"/>
  <c r="L20" i="19"/>
  <c r="L21" i="19"/>
  <c r="L22" i="19"/>
  <c r="L23" i="19"/>
  <c r="L24" i="19" s="1"/>
  <c r="A76" i="19" s="1"/>
  <c r="G19" i="18"/>
  <c r="Q19" i="18"/>
  <c r="Q20" i="18"/>
  <c r="G21" i="18"/>
  <c r="Q21" i="18"/>
  <c r="G22" i="18"/>
  <c r="Q22" i="18"/>
  <c r="G23" i="18"/>
  <c r="Q23" i="18"/>
  <c r="G24" i="18"/>
  <c r="Q24" i="18"/>
  <c r="G25" i="18"/>
  <c r="Q25" i="18"/>
  <c r="G26" i="18"/>
  <c r="Q26" i="18"/>
  <c r="G27" i="18"/>
  <c r="E28" i="18"/>
  <c r="A81" i="18" s="1"/>
  <c r="D7" i="20" l="1"/>
  <c r="F7" i="20"/>
  <c r="H7" i="20"/>
  <c r="J7" i="20"/>
  <c r="C7" i="20"/>
  <c r="E7" i="20"/>
  <c r="G7" i="20"/>
  <c r="I7" i="20"/>
  <c r="F6" i="19"/>
  <c r="J6" i="19"/>
  <c r="N6" i="19"/>
  <c r="R6" i="19"/>
  <c r="D6" i="19"/>
  <c r="H6" i="19"/>
  <c r="L6" i="19"/>
  <c r="P6" i="19"/>
  <c r="D6" i="18"/>
  <c r="H6" i="18"/>
  <c r="L6" i="18"/>
  <c r="P6" i="18"/>
  <c r="F6" i="18"/>
  <c r="J6" i="18"/>
  <c r="N6" i="18"/>
  <c r="R6" i="18"/>
  <c r="L19" i="16"/>
  <c r="H20" i="17" l="1"/>
  <c r="H19" i="17"/>
  <c r="A93" i="17" s="1"/>
  <c r="H6" i="17" l="1"/>
  <c r="F6" i="17"/>
  <c r="D6" i="17"/>
  <c r="G6" i="17"/>
  <c r="E6" i="17"/>
  <c r="L20" i="16"/>
  <c r="L21" i="16"/>
  <c r="L22" i="16"/>
  <c r="L23" i="16"/>
  <c r="A76" i="16" l="1"/>
  <c r="D6" i="16" l="1"/>
  <c r="L6" i="16"/>
  <c r="F6" i="16"/>
  <c r="N6" i="16"/>
  <c r="H6" i="16"/>
  <c r="J6" i="16"/>
  <c r="G27" i="14" l="1"/>
  <c r="Q19" i="14"/>
  <c r="Q20" i="14"/>
  <c r="Q22" i="14"/>
  <c r="Q23" i="14"/>
  <c r="Q24" i="14"/>
  <c r="Q25" i="14"/>
  <c r="Q26" i="14"/>
  <c r="Q21" i="14"/>
  <c r="G22" i="14"/>
  <c r="G23" i="14"/>
  <c r="G24" i="14"/>
  <c r="G25" i="14"/>
  <c r="G26" i="14"/>
  <c r="G21" i="14"/>
  <c r="G19" i="14"/>
  <c r="A81" i="14" l="1"/>
  <c r="D6" i="14" l="1"/>
  <c r="H6" i="14"/>
  <c r="L6" i="14"/>
  <c r="P6" i="14"/>
  <c r="F6" i="14"/>
  <c r="J6" i="14"/>
  <c r="N6" i="14"/>
</calcChain>
</file>

<file path=xl/sharedStrings.xml><?xml version="1.0" encoding="utf-8"?>
<sst xmlns="http://schemas.openxmlformats.org/spreadsheetml/2006/main" count="189" uniqueCount="69">
  <si>
    <t>下　松　市　長　様</t>
  </si>
  <si>
    <t>（請　求　内　訳）</t>
  </si>
  <si>
    <t>単価</t>
  </si>
  <si>
    <t>件数</t>
  </si>
  <si>
    <t>金　額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</si>
  <si>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</si>
  <si>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</si>
  <si>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</si>
  <si>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</si>
  <si>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</si>
  <si>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</si>
  <si>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請求金額</t>
    <rPh sb="0" eb="2">
      <t>セイキュウ</t>
    </rPh>
    <rPh sb="2" eb="4">
      <t>キンガク</t>
    </rPh>
    <phoneticPr fontId="1"/>
  </si>
  <si>
    <t>件数</t>
    <rPh sb="0" eb="2">
      <t>ケンスウ</t>
    </rPh>
    <phoneticPr fontId="1"/>
  </si>
  <si>
    <t>合　計</t>
    <phoneticPr fontId="1"/>
  </si>
  <si>
    <t>区　分</t>
    <phoneticPr fontId="1"/>
  </si>
  <si>
    <t>種　目</t>
    <rPh sb="0" eb="1">
      <t>タネ</t>
    </rPh>
    <rPh sb="2" eb="3">
      <t>メ</t>
    </rPh>
    <phoneticPr fontId="1"/>
  </si>
  <si>
    <t>（請　求　内　訳）　　　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</si>
  <si>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</si>
  <si>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</si>
  <si>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</si>
  <si>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</si>
  <si>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</si>
  <si>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</si>
  <si>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</si>
  <si>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単価</t>
    <rPh sb="0" eb="2">
      <t>タンカ</t>
    </rPh>
    <phoneticPr fontId="1"/>
  </si>
  <si>
    <t>種目</t>
    <rPh sb="0" eb="2">
      <t>シュモク</t>
    </rPh>
    <phoneticPr fontId="1"/>
  </si>
  <si>
    <t>請求金額</t>
    <rPh sb="0" eb="4">
      <t>セイキュウキンガク</t>
    </rPh>
    <phoneticPr fontId="1"/>
  </si>
  <si>
    <t>9回目</t>
    <rPh sb="1" eb="2">
      <t>カイ</t>
    </rPh>
    <rPh sb="2" eb="3">
      <t>メ</t>
    </rPh>
    <phoneticPr fontId="1"/>
  </si>
  <si>
    <t>10回目</t>
    <rPh sb="2" eb="3">
      <t>カイ</t>
    </rPh>
    <rPh sb="3" eb="4">
      <t>メ</t>
    </rPh>
    <phoneticPr fontId="1"/>
  </si>
  <si>
    <t>11回目</t>
    <rPh sb="2" eb="3">
      <t>カイ</t>
    </rPh>
    <rPh sb="3" eb="4">
      <t>メ</t>
    </rPh>
    <phoneticPr fontId="1"/>
  </si>
  <si>
    <t>12回目</t>
    <rPh sb="2" eb="3">
      <t>カイ</t>
    </rPh>
    <rPh sb="3" eb="4">
      <t>メ</t>
    </rPh>
    <phoneticPr fontId="1"/>
  </si>
  <si>
    <t>13回目</t>
    <rPh sb="2" eb="3">
      <t>カイ</t>
    </rPh>
    <rPh sb="3" eb="4">
      <t>メ</t>
    </rPh>
    <phoneticPr fontId="1"/>
  </si>
  <si>
    <t>14回目</t>
    <rPh sb="2" eb="3">
      <t>カイ</t>
    </rPh>
    <rPh sb="3" eb="4">
      <t>メ</t>
    </rPh>
    <phoneticPr fontId="1"/>
  </si>
  <si>
    <t>8
回
目</t>
    <rPh sb="2" eb="3">
      <t>カイ</t>
    </rPh>
    <rPh sb="4" eb="5">
      <t>メ</t>
    </rPh>
    <phoneticPr fontId="1"/>
  </si>
  <si>
    <t>HTLV-1抗体検査
含</t>
    <phoneticPr fontId="1"/>
  </si>
  <si>
    <t>HTLV-1抗体検査
なし</t>
    <phoneticPr fontId="1"/>
  </si>
  <si>
    <r>
      <rPr>
        <b/>
        <sz val="9"/>
        <color theme="1"/>
        <rFont val="游ゴシック"/>
        <family val="3"/>
        <charset val="128"/>
        <scheme val="minor"/>
      </rPr>
      <t xml:space="preserve">
クラミジア
抗体検査
（1～8回
で実施）</t>
    </r>
    <r>
      <rPr>
        <b/>
        <sz val="8.5"/>
        <color theme="1"/>
        <rFont val="游ゴシック"/>
        <family val="3"/>
        <charset val="128"/>
        <scheme val="minor"/>
      </rPr>
      <t xml:space="preserve">
</t>
    </r>
    <rPh sb="7" eb="9">
      <t>コウタイ</t>
    </rPh>
    <rPh sb="9" eb="11">
      <t>ケンサ</t>
    </rPh>
    <rPh sb="16" eb="17">
      <t>カイ</t>
    </rPh>
    <rPh sb="19" eb="21">
      <t>ジッシ</t>
    </rPh>
    <phoneticPr fontId="1"/>
  </si>
  <si>
    <t>妊婦健康診査費請求書</t>
    <rPh sb="0" eb="2">
      <t>ニンプ</t>
    </rPh>
    <rPh sb="2" eb="4">
      <t>ケンコウ</t>
    </rPh>
    <rPh sb="4" eb="6">
      <t>シンサ</t>
    </rPh>
    <rPh sb="6" eb="7">
      <t>ヒ</t>
    </rPh>
    <rPh sb="7" eb="10">
      <t>セイキュウショ</t>
    </rPh>
    <phoneticPr fontId="1"/>
  </si>
  <si>
    <t>多胎妊婦健康診査費請求書</t>
    <rPh sb="0" eb="2">
      <t>タタイ</t>
    </rPh>
    <rPh sb="2" eb="4">
      <t>ニンプ</t>
    </rPh>
    <rPh sb="4" eb="6">
      <t>ケンコウ</t>
    </rPh>
    <rPh sb="6" eb="8">
      <t>シンサ</t>
    </rPh>
    <rPh sb="8" eb="9">
      <t>ヒ</t>
    </rPh>
    <rPh sb="9" eb="12">
      <t>セイキュウショ</t>
    </rPh>
    <phoneticPr fontId="1"/>
  </si>
  <si>
    <t>単価　</t>
    <rPh sb="0" eb="2">
      <t>タンカ</t>
    </rPh>
    <phoneticPr fontId="1"/>
  </si>
  <si>
    <t>（請　求　内　訳）　　　　</t>
    <phoneticPr fontId="1"/>
  </si>
  <si>
    <t>（非課税）</t>
    <rPh sb="1" eb="4">
      <t>ヒカゼイ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</si>
  <si>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</si>
  <si>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新生児聴覚検査請求書</t>
    <rPh sb="0" eb="7">
      <t>シンセイジチョウカクケンサ</t>
    </rPh>
    <rPh sb="7" eb="10">
      <t>セイキュウショ</t>
    </rPh>
    <phoneticPr fontId="1"/>
  </si>
  <si>
    <t>新生児
聴覚検査</t>
    <rPh sb="0" eb="3">
      <t>シンセイジ</t>
    </rPh>
    <rPh sb="4" eb="6">
      <t>チョウカク</t>
    </rPh>
    <rPh sb="6" eb="8">
      <t>ケンサ</t>
    </rPh>
    <phoneticPr fontId="1"/>
  </si>
  <si>
    <t>聴性脳幹反応
検査（AABR）</t>
    <phoneticPr fontId="1"/>
  </si>
  <si>
    <t>耳音響放射検査
（OAE）</t>
    <phoneticPr fontId="1"/>
  </si>
  <si>
    <t>令和  年  月分を上記のとおり請求します。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</si>
  <si>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</si>
  <si>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年　　月分を上記のとおり請求します。</t>
    <rPh sb="0" eb="2">
      <t>レイワ</t>
    </rPh>
    <rPh sb="4" eb="5">
      <t>ネン</t>
    </rPh>
    <phoneticPr fontId="1"/>
  </si>
  <si>
    <t>合　計</t>
    <phoneticPr fontId="1"/>
  </si>
  <si>
    <t>HTLV-1抗体検査
含</t>
    <phoneticPr fontId="1"/>
  </si>
  <si>
    <t>HTLV-1抗体検査
なし</t>
    <phoneticPr fontId="1"/>
  </si>
  <si>
    <t>（請　求　内　訳）　　　</t>
    <phoneticPr fontId="1"/>
  </si>
  <si>
    <t>（　法　人　名　）</t>
    <rPh sb="2" eb="3">
      <t>ホウ</t>
    </rPh>
    <rPh sb="4" eb="5">
      <t>ヒト</t>
    </rPh>
    <rPh sb="6" eb="7">
      <t>メイ</t>
    </rPh>
    <phoneticPr fontId="1"/>
  </si>
  <si>
    <t>（請　求　内　訳）　　　　</t>
    <phoneticPr fontId="1"/>
  </si>
  <si>
    <t>合　計</t>
    <phoneticPr fontId="1"/>
  </si>
  <si>
    <t>耳音響放射検査
（OAE）</t>
    <phoneticPr fontId="1"/>
  </si>
  <si>
    <t>聴性脳幹反応
検査（AABR）</t>
    <phoneticPr fontId="1"/>
  </si>
  <si>
    <t>区　分</t>
    <phoneticPr fontId="1"/>
  </si>
  <si>
    <t>新生児聴覚検査請求書</t>
    <rPh sb="0" eb="3">
      <t>シンセイジ</t>
    </rPh>
    <rPh sb="3" eb="5">
      <t>チョウカク</t>
    </rPh>
    <rPh sb="5" eb="7">
      <t>ケンサ</t>
    </rPh>
    <rPh sb="7" eb="10">
      <t>セイキュウショ</t>
    </rPh>
    <phoneticPr fontId="1"/>
  </si>
  <si>
    <t>令和　　年　　月分を上記のとおり請求します。</t>
  </si>
  <si>
    <t>令和　　年　　月　　日</t>
  </si>
  <si>
    <t>山口県下松市○○町〇丁目〇-〇</t>
  </si>
  <si>
    <t>○○法人○○医院</t>
  </si>
  <si>
    <t>院長　下松  太郎</t>
  </si>
  <si>
    <t>下松  太郎</t>
  </si>
  <si>
    <t>0833-○○-○○○○</t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</si>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</sst>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4"/>
      <color rgb="FFFF0000"/>
      <name val="UD デジタル 教科書体 NP-B"/>
      <family val="1"/>
      <charset val="128"/>
    </font>
    <font>
      <sz val="12"/>
      <color rgb="FFFF0000"/>
      <name val="游ゴシック"/>
      <family val="3"/>
      <charset val="128"/>
      <scheme val="minor"/>
    </font>
    <font>
      <sz val="36"/>
      <color rgb="FFFF0000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36"/>
      <color theme="1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6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/>
    <xf numFmtId="0" fontId="15" fillId="0" borderId="22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0" fillId="0" borderId="6" xfId="0" applyFill="1" applyBorder="1" applyAlignment="1"/>
    <xf numFmtId="0" fontId="0" fillId="0" borderId="6" xfId="0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6" xfId="0" applyFont="1" applyFill="1" applyBorder="1" applyAlignment="1"/>
    <xf numFmtId="0" fontId="22" fillId="0" borderId="0" xfId="0" applyFont="1" applyFill="1" applyAlignment="1">
      <alignment vertical="center"/>
    </xf>
    <xf numFmtId="0" fontId="18" fillId="0" borderId="0" xfId="0" applyFo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4" fillId="0" borderId="6" xfId="0" applyFont="1" applyBorder="1">
      <alignment vertical="center"/>
    </xf>
    <xf numFmtId="0" fontId="24" fillId="0" borderId="6" xfId="0" applyFont="1" applyFill="1" applyBorder="1" applyAlignment="1"/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0" fillId="0" borderId="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0" fillId="0" borderId="28" xfId="0" applyNumberFormat="1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 wrapText="1"/>
    </xf>
    <xf numFmtId="176" fontId="19" fillId="0" borderId="13" xfId="0" applyNumberFormat="1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center" vertical="center" wrapText="1"/>
    </xf>
    <xf numFmtId="176" fontId="20" fillId="0" borderId="36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176" fontId="19" fillId="0" borderId="20" xfId="0" applyNumberFormat="1" applyFont="1" applyBorder="1" applyAlignment="1">
      <alignment horizontal="center" vertical="center"/>
    </xf>
    <xf numFmtId="176" fontId="19" fillId="0" borderId="21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25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176" fontId="19" fillId="0" borderId="41" xfId="0" applyNumberFormat="1" applyFont="1" applyBorder="1" applyAlignment="1">
      <alignment horizontal="center" vertical="center"/>
    </xf>
    <xf numFmtId="176" fontId="19" fillId="0" borderId="42" xfId="0" applyNumberFormat="1" applyFont="1" applyBorder="1" applyAlignment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176" fontId="25" fillId="0" borderId="1" xfId="0" applyNumberFormat="1" applyFont="1" applyBorder="1" applyAlignment="1" applyProtection="1">
      <alignment horizontal="center" vertical="center"/>
      <protection hidden="1"/>
    </xf>
    <xf numFmtId="176" fontId="19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176" fontId="19" fillId="0" borderId="38" xfId="0" applyNumberFormat="1" applyFont="1" applyBorder="1" applyAlignment="1">
      <alignment horizontal="center" vertical="center"/>
    </xf>
    <xf numFmtId="176" fontId="19" fillId="0" borderId="39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horizontal="left"/>
    </xf>
    <xf numFmtId="176" fontId="24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left" vertical="center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022496" y="1760126"/>
          <a:ext cx="247056" cy="315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36878" y="1758333"/>
          <a:ext cx="238970" cy="344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07215" y="1756072"/>
          <a:ext cx="240779" cy="328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19795" y="1763713"/>
          <a:ext cx="310865" cy="338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3087" y="1751531"/>
          <a:ext cx="289484" cy="32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18077" y="1711755"/>
          <a:ext cx="363323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19</xdr:col>
          <xdr:colOff>139280</xdr:colOff>
          <xdr:row>30</xdr:row>
          <xdr:rowOff>40077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3097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227193" y="1174450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57181" y="1757071"/>
          <a:ext cx="247056" cy="311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59702" y="1755278"/>
          <a:ext cx="238970" cy="340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26085" y="1753017"/>
          <a:ext cx="240779" cy="324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46573" y="1760658"/>
          <a:ext cx="312842" cy="33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363819" y="1748476"/>
          <a:ext cx="291460" cy="32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175327" y="1711755"/>
          <a:ext cx="96623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98844</xdr:colOff>
          <xdr:row>23</xdr:row>
          <xdr:rowOff>377406</xdr:rowOff>
        </xdr:from>
        <xdr:to>
          <xdr:col>19</xdr:col>
          <xdr:colOff>238124</xdr:colOff>
          <xdr:row>26</xdr:row>
          <xdr:rowOff>165879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2076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326037" y="8788161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24</xdr:row>
          <xdr:rowOff>142875</xdr:rowOff>
        </xdr:from>
        <xdr:to>
          <xdr:col>10</xdr:col>
          <xdr:colOff>47625</xdr:colOff>
          <xdr:row>28</xdr:row>
          <xdr:rowOff>57150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4121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743575" y="823912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438806" y="1176046"/>
          <a:ext cx="247056" cy="25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41077" y="1174253"/>
          <a:ext cx="238970" cy="25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940710" y="1171992"/>
          <a:ext cx="240779" cy="25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694698" y="1179633"/>
          <a:ext cx="646217" cy="249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078694" y="1167451"/>
          <a:ext cx="624835" cy="263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556702" y="1130730"/>
          <a:ext cx="42999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</xdr:col>
      <xdr:colOff>368420</xdr:colOff>
      <xdr:row>7</xdr:row>
      <xdr:rowOff>188702</xdr:rowOff>
    </xdr:from>
    <xdr:to>
      <xdr:col>3</xdr:col>
      <xdr:colOff>224645</xdr:colOff>
      <xdr:row>11</xdr:row>
      <xdr:rowOff>26957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727854" y="3301400"/>
          <a:ext cx="1164565" cy="808727"/>
          <a:chOff x="323491" y="2668796"/>
          <a:chExt cx="1168159" cy="826699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341463" y="2668796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772782" y="2668797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323491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72783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13089" y="317200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2</xdr:col>
      <xdr:colOff>242618</xdr:colOff>
      <xdr:row>33</xdr:row>
      <xdr:rowOff>125803</xdr:rowOff>
    </xdr:from>
    <xdr:to>
      <xdr:col>15</xdr:col>
      <xdr:colOff>296533</xdr:colOff>
      <xdr:row>37</xdr:row>
      <xdr:rowOff>17972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14218" y="7983928"/>
          <a:ext cx="8969315" cy="844669"/>
        </a:xfrm>
        <a:prstGeom prst="wedgeRoundRectCallout">
          <a:avLst>
            <a:gd name="adj1" fmla="val -34623"/>
            <a:gd name="adj2" fmla="val -110347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18</xdr:col>
      <xdr:colOff>152761</xdr:colOff>
      <xdr:row>0</xdr:row>
      <xdr:rowOff>215661</xdr:rowOff>
    </xdr:from>
    <xdr:to>
      <xdr:col>19</xdr:col>
      <xdr:colOff>368420</xdr:colOff>
      <xdr:row>0</xdr:row>
      <xdr:rowOff>602052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2497161" y="215661"/>
          <a:ext cx="901459" cy="24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17972</xdr:colOff>
          <xdr:row>28</xdr:row>
          <xdr:rowOff>143774</xdr:rowOff>
        </xdr:from>
        <xdr:ext cx="1190625" cy="866775"/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下松市用!$J$192:$L$192" spid="_x0000_s71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676572" y="6811274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438806" y="1176046"/>
          <a:ext cx="247056" cy="25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341077" y="1174253"/>
          <a:ext cx="238970" cy="25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940710" y="1171992"/>
          <a:ext cx="240779" cy="25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9694698" y="1179633"/>
          <a:ext cx="646217" cy="249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078694" y="1167451"/>
          <a:ext cx="624835" cy="263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8556702" y="1130730"/>
          <a:ext cx="429998" cy="296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</xdr:col>
      <xdr:colOff>386392</xdr:colOff>
      <xdr:row>7</xdr:row>
      <xdr:rowOff>197689</xdr:rowOff>
    </xdr:from>
    <xdr:to>
      <xdr:col>3</xdr:col>
      <xdr:colOff>260589</xdr:colOff>
      <xdr:row>11</xdr:row>
      <xdr:rowOff>26958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745826" y="3310387"/>
          <a:ext cx="1182537" cy="799741"/>
          <a:chOff x="341463" y="2668796"/>
          <a:chExt cx="1186131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341463" y="2668796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772782" y="2668797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>
            <a:off x="350448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799740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/>
        </xdr:nvSpPr>
        <xdr:spPr>
          <a:xfrm>
            <a:off x="1249033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1</xdr:col>
      <xdr:colOff>206674</xdr:colOff>
      <xdr:row>30</xdr:row>
      <xdr:rowOff>17971</xdr:rowOff>
    </xdr:from>
    <xdr:to>
      <xdr:col>13</xdr:col>
      <xdr:colOff>269576</xdr:colOff>
      <xdr:row>33</xdr:row>
      <xdr:rowOff>143774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92474" y="7161721"/>
          <a:ext cx="8292502" cy="840178"/>
        </a:xfrm>
        <a:prstGeom prst="wedgeRoundRectCallout">
          <a:avLst>
            <a:gd name="adj1" fmla="val -31076"/>
            <a:gd name="adj2" fmla="val -127338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 u="dbl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18</xdr:col>
      <xdr:colOff>152761</xdr:colOff>
      <xdr:row>0</xdr:row>
      <xdr:rowOff>215661</xdr:rowOff>
    </xdr:from>
    <xdr:to>
      <xdr:col>19</xdr:col>
      <xdr:colOff>368420</xdr:colOff>
      <xdr:row>0</xdr:row>
      <xdr:rowOff>602052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2497161" y="215661"/>
          <a:ext cx="901459" cy="24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215660</xdr:colOff>
          <xdr:row>23</xdr:row>
          <xdr:rowOff>206674</xdr:rowOff>
        </xdr:from>
        <xdr:ext cx="1190625" cy="866775"/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下松市用!$J$192:$L$192" spid="_x0000_s82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502660" y="5683549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5</xdr:row>
      <xdr:rowOff>214559</xdr:rowOff>
    </xdr:from>
    <xdr:to>
      <xdr:col>10</xdr:col>
      <xdr:colOff>190591</xdr:colOff>
      <xdr:row>6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03396" y="1405184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5</xdr:row>
      <xdr:rowOff>194795</xdr:rowOff>
    </xdr:from>
    <xdr:to>
      <xdr:col>7</xdr:col>
      <xdr:colOff>103490</xdr:colOff>
      <xdr:row>6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478421" y="1385420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5</xdr:row>
      <xdr:rowOff>201519</xdr:rowOff>
    </xdr:from>
    <xdr:to>
      <xdr:col>6</xdr:col>
      <xdr:colOff>130733</xdr:colOff>
      <xdr:row>6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800337" y="1392144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5</xdr:row>
      <xdr:rowOff>191190</xdr:rowOff>
    </xdr:from>
    <xdr:to>
      <xdr:col>8</xdr:col>
      <xdr:colOff>130140</xdr:colOff>
      <xdr:row>6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259463" y="1381815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5</xdr:row>
      <xdr:rowOff>187992</xdr:rowOff>
    </xdr:from>
    <xdr:to>
      <xdr:col>9</xdr:col>
      <xdr:colOff>193631</xdr:colOff>
      <xdr:row>6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20636" y="1378617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0</xdr:col>
      <xdr:colOff>359433</xdr:colOff>
      <xdr:row>8</xdr:row>
      <xdr:rowOff>206674</xdr:rowOff>
    </xdr:from>
    <xdr:to>
      <xdr:col>1</xdr:col>
      <xdr:colOff>681305</xdr:colOff>
      <xdr:row>12</xdr:row>
      <xdr:rowOff>35943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359433" y="3544234"/>
          <a:ext cx="1160072" cy="789389"/>
          <a:chOff x="341463" y="2668796"/>
          <a:chExt cx="1186131" cy="817713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/>
        </xdr:nvSpPr>
        <xdr:spPr>
          <a:xfrm>
            <a:off x="341463" y="2668796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772782" y="2668797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350448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799740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1249033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0</xdr:col>
      <xdr:colOff>620024</xdr:colOff>
      <xdr:row>25</xdr:row>
      <xdr:rowOff>125801</xdr:rowOff>
    </xdr:from>
    <xdr:to>
      <xdr:col>7</xdr:col>
      <xdr:colOff>539150</xdr:colOff>
      <xdr:row>29</xdr:row>
      <xdr:rowOff>89858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620024" y="6078926"/>
          <a:ext cx="4719726" cy="916557"/>
        </a:xfrm>
        <a:prstGeom prst="wedgeRoundRectCallout">
          <a:avLst>
            <a:gd name="adj1" fmla="val -27168"/>
            <a:gd name="adj2" fmla="val -82863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内容の確認等でご連絡させていただく場合があります。</a:t>
          </a:r>
          <a:endParaRPr kumimoji="1" lang="en-US" altLang="ja-JP" sz="1400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必ず</a:t>
          </a:r>
          <a:r>
            <a:rPr kumimoji="1" lang="ja-JP" altLang="en-US" sz="1400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「担当者名」「連絡先」のご記入をお願い致します。</a:t>
          </a:r>
        </a:p>
      </xdr:txBody>
    </xdr:sp>
    <xdr:clientData/>
  </xdr:twoCellAnchor>
  <xdr:twoCellAnchor>
    <xdr:from>
      <xdr:col>9</xdr:col>
      <xdr:colOff>206676</xdr:colOff>
      <xdr:row>0</xdr:row>
      <xdr:rowOff>224646</xdr:rowOff>
    </xdr:from>
    <xdr:to>
      <xdr:col>10</xdr:col>
      <xdr:colOff>107831</xdr:colOff>
      <xdr:row>0</xdr:row>
      <xdr:rowOff>620023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6378876" y="224646"/>
          <a:ext cx="586955" cy="14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見本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123825</xdr:colOff>
          <xdr:row>26</xdr:row>
          <xdr:rowOff>47625</xdr:rowOff>
        </xdr:from>
        <xdr:ext cx="1190625" cy="866775"/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下松市用!$J$192:$L$192" spid="_x0000_s92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10225" y="62388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2.R8tegakihikazei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下松市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　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1"/>
  <sheetViews>
    <sheetView view="pageBreakPreview" zoomScale="106" zoomScaleNormal="70" zoomScaleSheetLayoutView="106" workbookViewId="0">
      <selection activeCell="B3" sqref="B3:T3"/>
    </sheetView>
  </sheetViews>
  <sheetFormatPr defaultRowHeight="18" x14ac:dyDescent="0.45"/>
  <cols>
    <col min="1" max="1" width="4.69921875" customWidth="1"/>
    <col min="2" max="3" width="8.59765625" customWidth="1"/>
    <col min="4" max="19" width="4.59765625" customWidth="1"/>
    <col min="20" max="20" width="7.69921875" customWidth="1"/>
  </cols>
  <sheetData>
    <row r="1" spans="2:25" x14ac:dyDescent="0.45">
      <c r="S1" s="53"/>
      <c r="T1" s="53"/>
    </row>
    <row r="2" spans="2:25" x14ac:dyDescent="0.45">
      <c r="S2" s="19" t="s">
        <v>68</v>
      </c>
      <c r="T2" s="20"/>
    </row>
    <row r="3" spans="2:25" ht="53.25" customHeight="1" x14ac:dyDescent="0.45">
      <c r="B3" s="54" t="s">
        <v>37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28.8" x14ac:dyDescent="0.4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25" ht="18.600000000000001" thickBot="1" x14ac:dyDescent="0.5"/>
    <row r="6" spans="2:25" ht="27" customHeight="1" x14ac:dyDescent="0.45">
      <c r="B6" s="55" t="s">
        <v>10</v>
      </c>
      <c r="C6" s="56"/>
      <c r="D6" s="61" t="str">
        <f>IF(ISERROR(MID(A81,LEN(A81)-7,1)),"",(MID(A81,LEN(A81)-7,1)))</f>
        <v/>
      </c>
      <c r="E6" s="62"/>
      <c r="F6" s="61" t="str">
        <f>IF(ISERROR(MID(A81,LEN(A81)-6,1)),"",(MID(A81,LEN(A81)-6,1)))</f>
        <v/>
      </c>
      <c r="G6" s="62"/>
      <c r="H6" s="61" t="str">
        <f>IF(ISERROR(MID(A81,LEN(A81)-5,1)),"",(MID(A81,LEN(A81)-5,1)))</f>
        <v/>
      </c>
      <c r="I6" s="62"/>
      <c r="J6" s="61" t="str">
        <f>IF(ISERROR(MID(A81,LEN(A81)-4,1)),"",(MID(A81,LEN(A81)-4,1)))</f>
        <v/>
      </c>
      <c r="K6" s="62"/>
      <c r="L6" s="61" t="str">
        <f>IF(ISERROR(MID(A81,LEN(A81)-3,1)),"",(MID(A81,LEN(A81)-3,1)))</f>
        <v/>
      </c>
      <c r="M6" s="62"/>
      <c r="N6" s="61" t="str">
        <f>IF(ISERROR(MID(A81,LEN(A81)-2,1)),"",(MID(A81,LEN(A81)-2,1)))</f>
        <v/>
      </c>
      <c r="O6" s="62"/>
      <c r="P6" s="61" t="str">
        <f>IF(ISERROR(MID(A81,LEN(A81)-1,1)),"",(MID(A81,LEN(A81)-1,1)))</f>
        <v/>
      </c>
      <c r="Q6" s="62"/>
      <c r="R6" s="61"/>
      <c r="S6" s="65"/>
    </row>
    <row r="7" spans="2:25" ht="27" customHeight="1" thickBot="1" x14ac:dyDescent="0.5">
      <c r="B7" s="57"/>
      <c r="C7" s="58"/>
      <c r="D7" s="63"/>
      <c r="E7" s="64"/>
      <c r="F7" s="63"/>
      <c r="G7" s="64"/>
      <c r="H7" s="63"/>
      <c r="I7" s="64"/>
      <c r="J7" s="63"/>
      <c r="K7" s="64"/>
      <c r="L7" s="63"/>
      <c r="M7" s="64"/>
      <c r="N7" s="63"/>
      <c r="O7" s="64"/>
      <c r="P7" s="63"/>
      <c r="Q7" s="64"/>
      <c r="R7" s="63"/>
      <c r="S7" s="66"/>
      <c r="U7" s="59"/>
      <c r="V7" s="59"/>
      <c r="W7" s="14"/>
      <c r="X7" s="14"/>
      <c r="Y7" s="14"/>
    </row>
    <row r="8" spans="2:25" ht="18.75" customHeight="1" x14ac:dyDescent="0.45">
      <c r="R8" t="s">
        <v>41</v>
      </c>
      <c r="U8" s="60"/>
      <c r="V8" s="60"/>
      <c r="W8" s="15"/>
      <c r="X8" s="15"/>
      <c r="Y8" s="14"/>
    </row>
    <row r="9" spans="2:25" ht="19.5" customHeight="1" x14ac:dyDescent="0.45">
      <c r="B9" s="9" t="s">
        <v>47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U9" s="60"/>
      <c r="V9" s="60"/>
    </row>
    <row r="10" spans="2:25" ht="18.75" customHeight="1" x14ac:dyDescent="0.45">
      <c r="U10" s="60"/>
      <c r="V10" s="60"/>
    </row>
    <row r="11" spans="2:25" ht="19.8" x14ac:dyDescent="0.45">
      <c r="B11" s="39" t="s">
        <v>48</v>
      </c>
      <c r="C11" s="40"/>
      <c r="D11" s="35"/>
      <c r="E11" s="35"/>
      <c r="F11" s="18"/>
      <c r="G11" s="18"/>
      <c r="H11" s="18"/>
      <c r="I11" s="18"/>
      <c r="J11" s="18"/>
      <c r="K11" s="18"/>
      <c r="L11" s="11"/>
      <c r="M11" s="11"/>
    </row>
    <row r="12" spans="2:25" ht="23.25" customHeight="1" x14ac:dyDescent="0.45">
      <c r="B12" s="1"/>
      <c r="K12" s="51" t="s">
        <v>6</v>
      </c>
      <c r="L12" s="51"/>
      <c r="M12" s="51"/>
      <c r="N12" s="51"/>
      <c r="O12" s="21"/>
      <c r="R12" s="21"/>
      <c r="S12" s="21"/>
      <c r="T12" s="21"/>
    </row>
    <row r="13" spans="2:25" ht="23.25" customHeight="1" x14ac:dyDescent="0.45">
      <c r="B13" s="1"/>
      <c r="K13" s="51" t="s">
        <v>42</v>
      </c>
      <c r="L13" s="51"/>
      <c r="M13" s="51"/>
      <c r="N13" s="51"/>
      <c r="O13" s="52"/>
      <c r="P13" s="52"/>
      <c r="Q13" s="52"/>
      <c r="R13" s="52"/>
      <c r="S13" s="52"/>
      <c r="T13" s="52"/>
    </row>
    <row r="14" spans="2:25" ht="23.25" customHeight="1" x14ac:dyDescent="0.45">
      <c r="B14" s="1"/>
      <c r="K14" s="51" t="s">
        <v>8</v>
      </c>
      <c r="L14" s="51"/>
      <c r="M14" s="51"/>
      <c r="N14" s="51"/>
      <c r="O14" s="52"/>
      <c r="P14" s="52"/>
      <c r="Q14" s="52"/>
      <c r="R14" s="52"/>
      <c r="S14" s="52"/>
      <c r="T14" s="52"/>
    </row>
    <row r="15" spans="2:25" ht="23.25" customHeight="1" x14ac:dyDescent="0.45">
      <c r="B15" s="1"/>
      <c r="K15" s="51" t="s">
        <v>9</v>
      </c>
      <c r="L15" s="51"/>
      <c r="M15" s="51"/>
      <c r="N15" s="51"/>
      <c r="O15" s="21"/>
      <c r="R15" s="21"/>
      <c r="S15" s="21"/>
      <c r="T15" s="21"/>
    </row>
    <row r="17" spans="2:29" ht="25.5" customHeight="1" x14ac:dyDescent="0.45">
      <c r="B17" s="70" t="s">
        <v>16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9" ht="25.5" customHeight="1" x14ac:dyDescent="0.45">
      <c r="B18" s="16" t="s">
        <v>15</v>
      </c>
      <c r="C18" s="69" t="s">
        <v>24</v>
      </c>
      <c r="D18" s="69"/>
      <c r="E18" s="69" t="s">
        <v>12</v>
      </c>
      <c r="F18" s="69"/>
      <c r="G18" s="69" t="s">
        <v>11</v>
      </c>
      <c r="H18" s="69"/>
      <c r="I18" s="80"/>
      <c r="J18" s="81" t="s">
        <v>25</v>
      </c>
      <c r="K18" s="69"/>
      <c r="L18" s="69" t="s">
        <v>24</v>
      </c>
      <c r="M18" s="69"/>
      <c r="N18" s="69"/>
      <c r="O18" s="69" t="s">
        <v>12</v>
      </c>
      <c r="P18" s="69"/>
      <c r="Q18" s="69" t="s">
        <v>26</v>
      </c>
      <c r="R18" s="69"/>
      <c r="S18" s="69"/>
    </row>
    <row r="19" spans="2:29" ht="45" customHeight="1" x14ac:dyDescent="0.45">
      <c r="B19" s="98" t="s">
        <v>17</v>
      </c>
      <c r="C19" s="100">
        <v>25970</v>
      </c>
      <c r="D19" s="101"/>
      <c r="E19" s="104"/>
      <c r="F19" s="105"/>
      <c r="G19" s="100" t="str">
        <f>IF(C19*E19=0,"",C19*E19)</f>
        <v/>
      </c>
      <c r="H19" s="108"/>
      <c r="I19" s="109"/>
      <c r="J19" s="94" t="s">
        <v>33</v>
      </c>
      <c r="K19" s="23" t="s">
        <v>35</v>
      </c>
      <c r="L19" s="112">
        <v>11970</v>
      </c>
      <c r="M19" s="113"/>
      <c r="N19" s="114"/>
      <c r="O19" s="84"/>
      <c r="P19" s="85"/>
      <c r="Q19" s="91" t="str">
        <f>IF(L19*O19=0,"",L19*O19)</f>
        <v/>
      </c>
      <c r="R19" s="92"/>
      <c r="S19" s="93"/>
    </row>
    <row r="20" spans="2:29" ht="45" customHeight="1" x14ac:dyDescent="0.45">
      <c r="B20" s="99"/>
      <c r="C20" s="102"/>
      <c r="D20" s="103"/>
      <c r="E20" s="106"/>
      <c r="F20" s="107"/>
      <c r="G20" s="102"/>
      <c r="H20" s="110"/>
      <c r="I20" s="111"/>
      <c r="J20" s="95"/>
      <c r="K20" s="24" t="s">
        <v>34</v>
      </c>
      <c r="L20" s="72">
        <v>15000</v>
      </c>
      <c r="M20" s="73"/>
      <c r="N20" s="73"/>
      <c r="O20" s="82"/>
      <c r="P20" s="82"/>
      <c r="Q20" s="73" t="str">
        <f>IF(L20*O20=0,"",L20*O20)</f>
        <v/>
      </c>
      <c r="R20" s="73"/>
      <c r="S20" s="73"/>
    </row>
    <row r="21" spans="2:29" ht="45" customHeight="1" x14ac:dyDescent="0.45">
      <c r="B21" s="17" t="s">
        <v>18</v>
      </c>
      <c r="C21" s="67">
        <v>5780</v>
      </c>
      <c r="D21" s="67"/>
      <c r="E21" s="68"/>
      <c r="F21" s="68"/>
      <c r="G21" s="76" t="str">
        <f>IF(C21*E21=0,"",C21*E21)</f>
        <v/>
      </c>
      <c r="H21" s="77"/>
      <c r="I21" s="78"/>
      <c r="J21" s="81" t="s">
        <v>27</v>
      </c>
      <c r="K21" s="69"/>
      <c r="L21" s="79">
        <v>5780</v>
      </c>
      <c r="M21" s="79"/>
      <c r="N21" s="79"/>
      <c r="O21" s="83"/>
      <c r="P21" s="83"/>
      <c r="Q21" s="79" t="str">
        <f>IF(L21*O21=0,"",L21*O21)</f>
        <v/>
      </c>
      <c r="R21" s="79"/>
      <c r="S21" s="79"/>
    </row>
    <row r="22" spans="2:29" ht="45" customHeight="1" x14ac:dyDescent="0.45">
      <c r="B22" s="17" t="s">
        <v>19</v>
      </c>
      <c r="C22" s="67">
        <v>5780</v>
      </c>
      <c r="D22" s="67"/>
      <c r="E22" s="68"/>
      <c r="F22" s="68"/>
      <c r="G22" s="76" t="str">
        <f t="shared" ref="G22:G26" si="0">IF(C22*E22=0,"",C22*E22)</f>
        <v/>
      </c>
      <c r="H22" s="77"/>
      <c r="I22" s="78"/>
      <c r="J22" s="81" t="s">
        <v>28</v>
      </c>
      <c r="K22" s="69"/>
      <c r="L22" s="79">
        <v>7580</v>
      </c>
      <c r="M22" s="79"/>
      <c r="N22" s="79"/>
      <c r="O22" s="83"/>
      <c r="P22" s="83"/>
      <c r="Q22" s="79" t="str">
        <f t="shared" ref="Q22:Q26" si="1">IF(L22*O22=0,"",L22*O22)</f>
        <v/>
      </c>
      <c r="R22" s="79"/>
      <c r="S22" s="79"/>
      <c r="X22" s="74"/>
      <c r="Y22" s="74"/>
      <c r="Z22" s="74"/>
      <c r="AA22" s="75"/>
      <c r="AB22" s="75"/>
      <c r="AC22" s="75"/>
    </row>
    <row r="23" spans="2:29" ht="45" customHeight="1" x14ac:dyDescent="0.45">
      <c r="B23" s="17" t="s">
        <v>20</v>
      </c>
      <c r="C23" s="67">
        <v>10560</v>
      </c>
      <c r="D23" s="67"/>
      <c r="E23" s="68"/>
      <c r="F23" s="68"/>
      <c r="G23" s="76" t="str">
        <f t="shared" si="0"/>
        <v/>
      </c>
      <c r="H23" s="77"/>
      <c r="I23" s="78"/>
      <c r="J23" s="81" t="s">
        <v>29</v>
      </c>
      <c r="K23" s="69"/>
      <c r="L23" s="79">
        <v>5780</v>
      </c>
      <c r="M23" s="79"/>
      <c r="N23" s="79"/>
      <c r="O23" s="83"/>
      <c r="P23" s="83"/>
      <c r="Q23" s="79" t="str">
        <f t="shared" si="1"/>
        <v/>
      </c>
      <c r="R23" s="79"/>
      <c r="S23" s="79"/>
    </row>
    <row r="24" spans="2:29" ht="45" customHeight="1" x14ac:dyDescent="0.45">
      <c r="B24" s="17" t="s">
        <v>21</v>
      </c>
      <c r="C24" s="67">
        <v>5780</v>
      </c>
      <c r="D24" s="67"/>
      <c r="E24" s="68"/>
      <c r="F24" s="68"/>
      <c r="G24" s="76" t="str">
        <f t="shared" si="0"/>
        <v/>
      </c>
      <c r="H24" s="77"/>
      <c r="I24" s="78"/>
      <c r="J24" s="81" t="s">
        <v>30</v>
      </c>
      <c r="K24" s="69"/>
      <c r="L24" s="79">
        <v>10420</v>
      </c>
      <c r="M24" s="79"/>
      <c r="N24" s="79"/>
      <c r="O24" s="83"/>
      <c r="P24" s="83"/>
      <c r="Q24" s="79" t="str">
        <f t="shared" si="1"/>
        <v/>
      </c>
      <c r="R24" s="79"/>
      <c r="S24" s="79"/>
    </row>
    <row r="25" spans="2:29" ht="45" customHeight="1" x14ac:dyDescent="0.45">
      <c r="B25" s="17" t="s">
        <v>22</v>
      </c>
      <c r="C25" s="67">
        <v>3780</v>
      </c>
      <c r="D25" s="67"/>
      <c r="E25" s="68"/>
      <c r="F25" s="68"/>
      <c r="G25" s="76" t="str">
        <f t="shared" si="0"/>
        <v/>
      </c>
      <c r="H25" s="77"/>
      <c r="I25" s="78"/>
      <c r="J25" s="81" t="s">
        <v>31</v>
      </c>
      <c r="K25" s="69"/>
      <c r="L25" s="79">
        <v>3780</v>
      </c>
      <c r="M25" s="79"/>
      <c r="N25" s="79"/>
      <c r="O25" s="83"/>
      <c r="P25" s="83"/>
      <c r="Q25" s="79" t="str">
        <f t="shared" si="1"/>
        <v/>
      </c>
      <c r="R25" s="79"/>
      <c r="S25" s="79"/>
    </row>
    <row r="26" spans="2:29" s="4" customFormat="1" ht="45" customHeight="1" x14ac:dyDescent="0.45">
      <c r="B26" s="17" t="s">
        <v>23</v>
      </c>
      <c r="C26" s="67">
        <v>5780</v>
      </c>
      <c r="D26" s="67"/>
      <c r="E26" s="68"/>
      <c r="F26" s="68"/>
      <c r="G26" s="76" t="str">
        <f t="shared" si="0"/>
        <v/>
      </c>
      <c r="H26" s="77"/>
      <c r="I26" s="78"/>
      <c r="J26" s="81" t="s">
        <v>32</v>
      </c>
      <c r="K26" s="69"/>
      <c r="L26" s="79">
        <v>3780</v>
      </c>
      <c r="M26" s="79"/>
      <c r="N26" s="79"/>
      <c r="O26" s="83"/>
      <c r="P26" s="83"/>
      <c r="Q26" s="79" t="str">
        <f t="shared" si="1"/>
        <v/>
      </c>
      <c r="R26" s="79"/>
      <c r="S26" s="79"/>
      <c r="T26" s="5"/>
    </row>
    <row r="27" spans="2:29" ht="77.25" customHeight="1" thickBot="1" x14ac:dyDescent="0.5">
      <c r="B27" s="27" t="s">
        <v>36</v>
      </c>
      <c r="C27" s="96">
        <v>1880</v>
      </c>
      <c r="D27" s="96"/>
      <c r="E27" s="97"/>
      <c r="F27" s="97"/>
      <c r="G27" s="76" t="str">
        <f t="shared" ref="G27" si="2">IF(C27*E27=0,"",C27*E27)</f>
        <v/>
      </c>
      <c r="H27" s="77"/>
      <c r="I27" s="78"/>
    </row>
    <row r="28" spans="2:29" ht="49.5" customHeight="1" thickTop="1" thickBot="1" x14ac:dyDescent="0.5">
      <c r="B28" s="86" t="s">
        <v>13</v>
      </c>
      <c r="C28" s="87"/>
      <c r="D28" s="88"/>
      <c r="E28" s="89"/>
      <c r="F28" s="89"/>
      <c r="G28" s="89"/>
      <c r="H28" s="89"/>
      <c r="I28" s="90"/>
    </row>
    <row r="29" spans="2:29" ht="45.75" customHeight="1" thickTop="1" x14ac:dyDescent="0.45">
      <c r="O29" s="4"/>
      <c r="P29" s="34"/>
      <c r="Q29" s="4"/>
      <c r="R29" s="4"/>
    </row>
    <row r="31" spans="2:29" x14ac:dyDescent="0.45">
      <c r="B31" s="13" t="s">
        <v>5</v>
      </c>
      <c r="C31" s="25"/>
      <c r="D31" s="26"/>
      <c r="E31" s="26"/>
      <c r="F31" s="25"/>
      <c r="G31" s="22"/>
      <c r="H31" s="22"/>
      <c r="I31" s="13" t="s">
        <v>7</v>
      </c>
      <c r="J31" s="25"/>
      <c r="K31" s="25"/>
      <c r="L31" s="25"/>
      <c r="M31" s="25"/>
      <c r="N31" s="26"/>
    </row>
    <row r="33" spans="10:13" x14ac:dyDescent="0.45">
      <c r="J33" s="4"/>
      <c r="K33" s="4"/>
      <c r="L33" s="4"/>
      <c r="M33" s="4"/>
    </row>
    <row r="81" spans="1:1" ht="3" customHeight="1" x14ac:dyDescent="0.45">
      <c r="A81" s="8" t="str">
        <f>"\"&amp;E28</f>
        <v>\</v>
      </c>
    </row>
  </sheetData>
  <sheetProtection algorithmName="SHA-512" hashValue="hN/PNmm5XfvxCapyfN37W49otnEhVhZAFRZ622nHrekyG3vRNAi4uwMwR0rwnpCXG11qxQGl+KI+TFBf0gD27g==" saltValue="4YUu3UTDAJpqnjhHOskreQ==" spinCount="100000" sheet="1" objects="1" scenarios="1" selectLockedCells="1" selectUnlockedCells="1"/>
  <mergeCells count="86">
    <mergeCell ref="B28:D28"/>
    <mergeCell ref="E28:I28"/>
    <mergeCell ref="Q19:S19"/>
    <mergeCell ref="J19:J20"/>
    <mergeCell ref="C27:D27"/>
    <mergeCell ref="E27:F27"/>
    <mergeCell ref="G27:I27"/>
    <mergeCell ref="B19:B20"/>
    <mergeCell ref="C19:D20"/>
    <mergeCell ref="E19:F20"/>
    <mergeCell ref="G19:I20"/>
    <mergeCell ref="L19:N19"/>
    <mergeCell ref="O25:P25"/>
    <mergeCell ref="O26:P26"/>
    <mergeCell ref="L26:N26"/>
    <mergeCell ref="Q24:S24"/>
    <mergeCell ref="Q26:S26"/>
    <mergeCell ref="O18:P18"/>
    <mergeCell ref="O20:P20"/>
    <mergeCell ref="O21:P21"/>
    <mergeCell ref="O22:P22"/>
    <mergeCell ref="O23:P23"/>
    <mergeCell ref="O24:P24"/>
    <mergeCell ref="O19:P19"/>
    <mergeCell ref="Q18:S18"/>
    <mergeCell ref="Q20:S20"/>
    <mergeCell ref="Q21:S21"/>
    <mergeCell ref="Q22:S22"/>
    <mergeCell ref="Q23:S23"/>
    <mergeCell ref="G26:I26"/>
    <mergeCell ref="J18:K18"/>
    <mergeCell ref="J21:K21"/>
    <mergeCell ref="J22:K22"/>
    <mergeCell ref="J23:K23"/>
    <mergeCell ref="J24:K24"/>
    <mergeCell ref="J25:K25"/>
    <mergeCell ref="J26:K26"/>
    <mergeCell ref="C23:D23"/>
    <mergeCell ref="C24:D24"/>
    <mergeCell ref="C25:D25"/>
    <mergeCell ref="G24:I24"/>
    <mergeCell ref="G25:I25"/>
    <mergeCell ref="L21:N21"/>
    <mergeCell ref="L22:N22"/>
    <mergeCell ref="E18:F18"/>
    <mergeCell ref="G18:I18"/>
    <mergeCell ref="G21:I21"/>
    <mergeCell ref="G22:I22"/>
    <mergeCell ref="E21:F21"/>
    <mergeCell ref="E22:F22"/>
    <mergeCell ref="X22:Z22"/>
    <mergeCell ref="AA22:AC22"/>
    <mergeCell ref="E23:F23"/>
    <mergeCell ref="E24:F24"/>
    <mergeCell ref="E25:F25"/>
    <mergeCell ref="G23:I23"/>
    <mergeCell ref="L23:N23"/>
    <mergeCell ref="L24:N24"/>
    <mergeCell ref="L25:N25"/>
    <mergeCell ref="Q25:S25"/>
    <mergeCell ref="C26:D26"/>
    <mergeCell ref="E26:F26"/>
    <mergeCell ref="L6:M7"/>
    <mergeCell ref="K12:N12"/>
    <mergeCell ref="K14:N14"/>
    <mergeCell ref="K15:N15"/>
    <mergeCell ref="C18:D18"/>
    <mergeCell ref="D6:E7"/>
    <mergeCell ref="F6:G7"/>
    <mergeCell ref="H6:I7"/>
    <mergeCell ref="J6:K7"/>
    <mergeCell ref="B17:T17"/>
    <mergeCell ref="C21:D21"/>
    <mergeCell ref="C22:D22"/>
    <mergeCell ref="L18:N18"/>
    <mergeCell ref="L20:N20"/>
    <mergeCell ref="U7:V7"/>
    <mergeCell ref="U8:V10"/>
    <mergeCell ref="N6:O7"/>
    <mergeCell ref="P6:Q7"/>
    <mergeCell ref="R6:S7"/>
    <mergeCell ref="K13:N13"/>
    <mergeCell ref="O13:T14"/>
    <mergeCell ref="S1:T1"/>
    <mergeCell ref="B3:T3"/>
    <mergeCell ref="B6:C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view="pageBreakPreview" zoomScale="106" zoomScaleNormal="70" zoomScaleSheetLayoutView="106" workbookViewId="0">
      <selection activeCell="J10" sqref="J10"/>
    </sheetView>
  </sheetViews>
  <sheetFormatPr defaultRowHeight="18" x14ac:dyDescent="0.45"/>
  <cols>
    <col min="1" max="1" width="4.69921875" customWidth="1"/>
    <col min="2" max="3" width="8.59765625" customWidth="1"/>
    <col min="4" max="19" width="4.59765625" customWidth="1"/>
    <col min="20" max="20" width="7.69921875" customWidth="1"/>
  </cols>
  <sheetData>
    <row r="1" spans="2:25" x14ac:dyDescent="0.45">
      <c r="S1" s="53"/>
      <c r="T1" s="53"/>
    </row>
    <row r="2" spans="2:25" x14ac:dyDescent="0.45">
      <c r="S2" s="119" t="s">
        <v>68</v>
      </c>
      <c r="T2" s="120"/>
    </row>
    <row r="3" spans="2:25" ht="53.25" customHeight="1" x14ac:dyDescent="0.45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28.8" x14ac:dyDescent="0.4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25" ht="18.600000000000001" thickBot="1" x14ac:dyDescent="0.5"/>
    <row r="6" spans="2:25" ht="27" customHeight="1" x14ac:dyDescent="0.45">
      <c r="B6" s="55" t="s">
        <v>10</v>
      </c>
      <c r="C6" s="56"/>
      <c r="D6" s="115" t="str">
        <f>IF(ISERROR(MID(A76,LEN(A76)-7,1)),"",(MID(A76,LEN(A76)-7,1)))</f>
        <v/>
      </c>
      <c r="E6" s="116"/>
      <c r="F6" s="115" t="str">
        <f>IF(ISERROR(MID(A76,LEN(A76)-6,1)),"",(MID(A76,LEN(A76)-6,1)))</f>
        <v/>
      </c>
      <c r="G6" s="116"/>
      <c r="H6" s="115" t="str">
        <f>IF(ISERROR(MID(A76,LEN(A76)-5,1)),"",(MID(A76,LEN(A76)-5,1)))</f>
        <v/>
      </c>
      <c r="I6" s="116"/>
      <c r="J6" s="115" t="str">
        <f>IF(ISERROR(MID(A76,LEN(A76)-4,1)),"",(MID(A76,LEN(A76)-4,1)))</f>
        <v/>
      </c>
      <c r="K6" s="116"/>
      <c r="L6" s="115" t="str">
        <f>IF(ISERROR(MID(A76,LEN(A76)-3,1)),"",(MID(A76,LEN(A76)-3,1)))</f>
        <v/>
      </c>
      <c r="M6" s="116"/>
      <c r="N6" s="115" t="str">
        <f>IF(ISERROR(MID(A76,LEN(A76)-2,1)),"",(MID(A76,LEN(A76)-2,1)))</f>
        <v/>
      </c>
      <c r="O6" s="116"/>
      <c r="P6" s="115"/>
      <c r="Q6" s="116"/>
      <c r="R6" s="115"/>
      <c r="S6" s="122"/>
    </row>
    <row r="7" spans="2:25" ht="27" customHeight="1" thickBot="1" x14ac:dyDescent="0.5">
      <c r="B7" s="57"/>
      <c r="C7" s="58"/>
      <c r="D7" s="117"/>
      <c r="E7" s="118"/>
      <c r="F7" s="117"/>
      <c r="G7" s="118"/>
      <c r="H7" s="117"/>
      <c r="I7" s="118"/>
      <c r="J7" s="117"/>
      <c r="K7" s="118"/>
      <c r="L7" s="117"/>
      <c r="M7" s="118"/>
      <c r="N7" s="117"/>
      <c r="O7" s="118"/>
      <c r="P7" s="117"/>
      <c r="Q7" s="118"/>
      <c r="R7" s="117"/>
      <c r="S7" s="123"/>
      <c r="U7" s="59"/>
      <c r="V7" s="59"/>
      <c r="W7" s="14"/>
      <c r="X7" s="14"/>
      <c r="Y7" s="14"/>
    </row>
    <row r="8" spans="2:25" ht="18.75" customHeight="1" x14ac:dyDescent="0.45">
      <c r="R8" t="s">
        <v>41</v>
      </c>
      <c r="U8" s="60"/>
      <c r="V8" s="60"/>
      <c r="W8" s="15"/>
      <c r="X8" s="15"/>
      <c r="Y8" s="14"/>
    </row>
    <row r="9" spans="2:25" ht="19.5" customHeight="1" x14ac:dyDescent="0.45">
      <c r="B9" s="9" t="s">
        <v>49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U9" s="60"/>
      <c r="V9" s="60"/>
    </row>
    <row r="10" spans="2:25" ht="18.75" customHeight="1" x14ac:dyDescent="0.45">
      <c r="U10" s="60"/>
      <c r="V10" s="60"/>
    </row>
    <row r="11" spans="2:25" ht="19.8" x14ac:dyDescent="0.45">
      <c r="B11" s="39" t="s">
        <v>48</v>
      </c>
      <c r="C11" s="40"/>
      <c r="D11" s="35"/>
      <c r="E11" s="35"/>
      <c r="F11" s="18"/>
      <c r="G11" s="18"/>
      <c r="H11" s="18"/>
      <c r="I11" s="18"/>
      <c r="J11" s="18"/>
      <c r="K11" s="18"/>
      <c r="L11" s="11"/>
      <c r="M11" s="11"/>
    </row>
    <row r="12" spans="2:25" ht="23.25" customHeight="1" x14ac:dyDescent="0.45">
      <c r="B12" s="1"/>
      <c r="K12" s="51" t="s">
        <v>6</v>
      </c>
      <c r="L12" s="51"/>
      <c r="M12" s="51"/>
      <c r="N12" s="51"/>
      <c r="O12" s="21"/>
      <c r="R12" s="21"/>
      <c r="S12" s="21"/>
      <c r="T12" s="21"/>
    </row>
    <row r="13" spans="2:25" ht="23.25" customHeight="1" x14ac:dyDescent="0.45">
      <c r="B13" s="1"/>
      <c r="K13" s="51" t="s">
        <v>42</v>
      </c>
      <c r="L13" s="51"/>
      <c r="M13" s="51"/>
      <c r="N13" s="51"/>
      <c r="O13" s="52"/>
      <c r="P13" s="52"/>
      <c r="Q13" s="52"/>
      <c r="R13" s="52"/>
      <c r="S13" s="52"/>
      <c r="T13" s="52"/>
    </row>
    <row r="14" spans="2:25" ht="23.25" customHeight="1" x14ac:dyDescent="0.45">
      <c r="B14" s="1"/>
      <c r="K14" s="51" t="s">
        <v>8</v>
      </c>
      <c r="L14" s="51"/>
      <c r="M14" s="51"/>
      <c r="N14" s="51"/>
      <c r="O14" s="52"/>
      <c r="P14" s="52"/>
      <c r="Q14" s="52"/>
      <c r="R14" s="52"/>
      <c r="S14" s="52"/>
      <c r="T14" s="52"/>
    </row>
    <row r="15" spans="2:25" ht="23.25" customHeight="1" x14ac:dyDescent="0.45">
      <c r="B15" s="1"/>
      <c r="K15" s="51" t="s">
        <v>9</v>
      </c>
      <c r="L15" s="51"/>
      <c r="M15" s="51"/>
      <c r="N15" s="51"/>
      <c r="O15" s="21"/>
      <c r="R15" s="21"/>
      <c r="S15" s="21"/>
      <c r="T15" s="21"/>
    </row>
    <row r="17" spans="2:29" ht="25.5" customHeight="1" x14ac:dyDescent="0.45">
      <c r="B17" s="70" t="s">
        <v>40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9" ht="25.5" customHeight="1" x14ac:dyDescent="0.45">
      <c r="E18" s="69" t="s">
        <v>15</v>
      </c>
      <c r="F18" s="69"/>
      <c r="G18" s="69" t="s">
        <v>39</v>
      </c>
      <c r="H18" s="69"/>
      <c r="I18" s="69"/>
      <c r="J18" s="69" t="s">
        <v>12</v>
      </c>
      <c r="K18" s="69"/>
      <c r="L18" s="69" t="s">
        <v>11</v>
      </c>
      <c r="M18" s="69"/>
      <c r="N18" s="69"/>
      <c r="Q18" s="28"/>
      <c r="R18" s="28"/>
      <c r="S18" s="28"/>
    </row>
    <row r="19" spans="2:29" ht="45" customHeight="1" x14ac:dyDescent="0.45">
      <c r="E19" s="124" t="s">
        <v>17</v>
      </c>
      <c r="F19" s="124"/>
      <c r="G19" s="79">
        <v>5300</v>
      </c>
      <c r="H19" s="79"/>
      <c r="I19" s="79"/>
      <c r="J19" s="125"/>
      <c r="K19" s="126"/>
      <c r="L19" s="121" t="str">
        <f>IF(G19*J19=0,"",G19*J19)</f>
        <v/>
      </c>
      <c r="M19" s="121"/>
      <c r="N19" s="121"/>
      <c r="Q19" s="28"/>
      <c r="R19" s="28"/>
      <c r="S19" s="28"/>
    </row>
    <row r="20" spans="2:29" ht="45" customHeight="1" x14ac:dyDescent="0.45">
      <c r="E20" s="124" t="s">
        <v>18</v>
      </c>
      <c r="F20" s="124"/>
      <c r="G20" s="79">
        <v>5300</v>
      </c>
      <c r="H20" s="79"/>
      <c r="I20" s="79"/>
      <c r="J20" s="125"/>
      <c r="K20" s="126"/>
      <c r="L20" s="121" t="str">
        <f t="shared" ref="L20:L23" si="0">IF(G20*J20=0,"",G20*J20)</f>
        <v/>
      </c>
      <c r="M20" s="121"/>
      <c r="N20" s="121"/>
      <c r="Q20" s="28"/>
      <c r="R20" s="28"/>
      <c r="S20" s="28"/>
    </row>
    <row r="21" spans="2:29" ht="45" customHeight="1" x14ac:dyDescent="0.45">
      <c r="E21" s="124" t="s">
        <v>19</v>
      </c>
      <c r="F21" s="124"/>
      <c r="G21" s="79">
        <v>5300</v>
      </c>
      <c r="H21" s="79"/>
      <c r="I21" s="79"/>
      <c r="J21" s="125"/>
      <c r="K21" s="126"/>
      <c r="L21" s="121" t="str">
        <f t="shared" si="0"/>
        <v/>
      </c>
      <c r="M21" s="121"/>
      <c r="N21" s="121"/>
      <c r="Q21" s="28"/>
      <c r="R21" s="28"/>
      <c r="S21" s="28"/>
    </row>
    <row r="22" spans="2:29" ht="45" customHeight="1" x14ac:dyDescent="0.45">
      <c r="E22" s="124" t="s">
        <v>20</v>
      </c>
      <c r="F22" s="124"/>
      <c r="G22" s="79">
        <v>5300</v>
      </c>
      <c r="H22" s="79"/>
      <c r="I22" s="79"/>
      <c r="J22" s="125"/>
      <c r="K22" s="126"/>
      <c r="L22" s="121" t="str">
        <f t="shared" si="0"/>
        <v/>
      </c>
      <c r="M22" s="121"/>
      <c r="N22" s="121"/>
      <c r="Q22" s="28"/>
      <c r="R22" s="28"/>
      <c r="S22" s="28"/>
      <c r="X22" s="74"/>
      <c r="Y22" s="74"/>
      <c r="Z22" s="74"/>
      <c r="AA22" s="75"/>
      <c r="AB22" s="75"/>
      <c r="AC22" s="75"/>
    </row>
    <row r="23" spans="2:29" ht="45" customHeight="1" thickBot="1" x14ac:dyDescent="0.5">
      <c r="E23" s="124" t="s">
        <v>21</v>
      </c>
      <c r="F23" s="124"/>
      <c r="G23" s="79">
        <v>5300</v>
      </c>
      <c r="H23" s="79"/>
      <c r="I23" s="79"/>
      <c r="J23" s="125"/>
      <c r="K23" s="126"/>
      <c r="L23" s="121" t="str">
        <f t="shared" si="0"/>
        <v/>
      </c>
      <c r="M23" s="121"/>
      <c r="N23" s="121"/>
      <c r="Q23" s="28"/>
      <c r="R23" s="28"/>
      <c r="S23" s="28"/>
    </row>
    <row r="24" spans="2:29" ht="45.75" customHeight="1" thickTop="1" thickBot="1" x14ac:dyDescent="0.5">
      <c r="E24" s="127" t="s">
        <v>13</v>
      </c>
      <c r="F24" s="128"/>
      <c r="G24" s="128"/>
      <c r="H24" s="128"/>
      <c r="I24" s="128"/>
      <c r="J24" s="128"/>
      <c r="K24" s="128"/>
      <c r="L24" s="129"/>
      <c r="M24" s="129"/>
      <c r="N24" s="130"/>
      <c r="Q24" s="34"/>
      <c r="R24" s="4"/>
      <c r="S24" s="4"/>
    </row>
    <row r="25" spans="2:29" ht="18.600000000000001" thickTop="1" x14ac:dyDescent="0.45"/>
    <row r="26" spans="2:29" x14ac:dyDescent="0.45">
      <c r="R26" s="33"/>
    </row>
    <row r="27" spans="2:29" x14ac:dyDescent="0.45">
      <c r="B27" s="13" t="s">
        <v>5</v>
      </c>
      <c r="C27" s="25"/>
      <c r="D27" s="26"/>
      <c r="E27" s="26"/>
      <c r="F27" s="25"/>
      <c r="G27" s="22"/>
      <c r="H27" s="22"/>
      <c r="I27" s="13" t="s">
        <v>7</v>
      </c>
      <c r="J27" s="25"/>
      <c r="K27" s="25"/>
      <c r="L27" s="25"/>
      <c r="M27" s="25"/>
      <c r="N27" s="26"/>
    </row>
    <row r="28" spans="2:29" x14ac:dyDescent="0.45">
      <c r="J28" s="4"/>
      <c r="K28" s="4"/>
      <c r="L28" s="4"/>
      <c r="M28" s="4"/>
    </row>
    <row r="75" spans="1:1" ht="11.25" customHeight="1" x14ac:dyDescent="0.45"/>
    <row r="76" spans="1:1" ht="8.25" hidden="1" customHeight="1" x14ac:dyDescent="0.45">
      <c r="A76" s="8" t="str">
        <f>"\"&amp;L24</f>
        <v>\</v>
      </c>
    </row>
  </sheetData>
  <sheetProtection algorithmName="SHA-512" hashValue="UfW13AOuhbBZTKbutnobkuaaAa4ocn0fLvYK5/r2gnqPOAcLQzc3djLS42LUIkIiLcpy+fG5LkfR/luVEBnwoQ==" saltValue="4YTgll1KXdnhb/+vfuBL4g==" spinCount="100000" sheet="1" objects="1" scenarios="1" selectLockedCells="1" selectUnlockedCells="1"/>
  <mergeCells count="48">
    <mergeCell ref="E24:K24"/>
    <mergeCell ref="L24:N24"/>
    <mergeCell ref="G18:I18"/>
    <mergeCell ref="L18:N18"/>
    <mergeCell ref="J18:K18"/>
    <mergeCell ref="E20:F20"/>
    <mergeCell ref="E23:F23"/>
    <mergeCell ref="L20:N20"/>
    <mergeCell ref="E21:F21"/>
    <mergeCell ref="G21:I21"/>
    <mergeCell ref="J21:K21"/>
    <mergeCell ref="L21:N21"/>
    <mergeCell ref="G20:I20"/>
    <mergeCell ref="J20:K20"/>
    <mergeCell ref="J23:K23"/>
    <mergeCell ref="G23:I23"/>
    <mergeCell ref="X22:Z22"/>
    <mergeCell ref="AA22:AC22"/>
    <mergeCell ref="E22:F22"/>
    <mergeCell ref="G22:I22"/>
    <mergeCell ref="J22:K22"/>
    <mergeCell ref="L22:N22"/>
    <mergeCell ref="L23:N23"/>
    <mergeCell ref="U7:V7"/>
    <mergeCell ref="U8:V10"/>
    <mergeCell ref="K12:N12"/>
    <mergeCell ref="R6:S7"/>
    <mergeCell ref="K13:N13"/>
    <mergeCell ref="O13:T14"/>
    <mergeCell ref="K14:N14"/>
    <mergeCell ref="K15:N15"/>
    <mergeCell ref="B17:T17"/>
    <mergeCell ref="E18:F18"/>
    <mergeCell ref="E19:F19"/>
    <mergeCell ref="L19:N19"/>
    <mergeCell ref="G19:I19"/>
    <mergeCell ref="J19:K19"/>
    <mergeCell ref="S1:T1"/>
    <mergeCell ref="B3:T3"/>
    <mergeCell ref="B6:C7"/>
    <mergeCell ref="D6:E7"/>
    <mergeCell ref="F6:G7"/>
    <mergeCell ref="H6:I7"/>
    <mergeCell ref="J6:K7"/>
    <mergeCell ref="L6:M7"/>
    <mergeCell ref="N6:O7"/>
    <mergeCell ref="P6:Q7"/>
    <mergeCell ref="S2:T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view="pageBreakPreview" zoomScaleNormal="100" zoomScaleSheetLayoutView="100" workbookViewId="0">
      <selection activeCell="A3" sqref="A3:K3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140"/>
      <c r="K1" s="140"/>
    </row>
    <row r="2" spans="1:16" x14ac:dyDescent="0.45">
      <c r="J2" s="119" t="s">
        <v>68</v>
      </c>
      <c r="K2" s="120"/>
    </row>
    <row r="3" spans="1:16" ht="53.25" customHeight="1" x14ac:dyDescent="0.45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55" t="s">
        <v>10</v>
      </c>
      <c r="B6" s="56"/>
      <c r="C6" s="136"/>
      <c r="D6" s="136" t="str">
        <f>IF(ISERROR(MID(A93,LEN(A93)-6,1)),"",(MID(A93,LEN(A93)-6,1)))</f>
        <v/>
      </c>
      <c r="E6" s="136" t="str">
        <f>IF(ISERROR(MID(A93,LEN(A93)-5,1)),"",(MID(A93,LEN(A93)-5,1)))</f>
        <v/>
      </c>
      <c r="F6" s="136" t="str">
        <f>IF(ISERROR(MID(A93,LEN(A93)-4,1)),"",(MID(A93,LEN(A93)-4,1)))</f>
        <v/>
      </c>
      <c r="G6" s="136" t="str">
        <f>IF(ISERROR(MID(A93,LEN(A93)-3,1)),"",(MID(A93,LEN(A93)-3,1)))</f>
        <v/>
      </c>
      <c r="H6" s="136" t="str">
        <f>IF(ISERROR(MID(A93,LEN(A93)-2,1)),"",(MID(A93,LEN(A93)-2,1)))</f>
        <v/>
      </c>
      <c r="I6" s="136"/>
      <c r="J6" s="138"/>
    </row>
    <row r="7" spans="1:16" ht="27" customHeight="1" thickBot="1" x14ac:dyDescent="0.5">
      <c r="A7" s="57"/>
      <c r="B7" s="58"/>
      <c r="C7" s="137"/>
      <c r="D7" s="137"/>
      <c r="E7" s="137"/>
      <c r="F7" s="137"/>
      <c r="G7" s="137"/>
      <c r="H7" s="137"/>
      <c r="I7" s="137"/>
      <c r="J7" s="139"/>
      <c r="L7" s="59"/>
      <c r="M7" s="59"/>
      <c r="N7" s="14"/>
      <c r="O7" s="14"/>
      <c r="P7" s="14"/>
    </row>
    <row r="8" spans="1:16" x14ac:dyDescent="0.45">
      <c r="I8" t="s">
        <v>41</v>
      </c>
      <c r="L8" s="60"/>
      <c r="M8" s="60"/>
      <c r="N8" s="29"/>
      <c r="O8" s="29"/>
      <c r="P8" s="14"/>
    </row>
    <row r="9" spans="1:16" ht="19.8" x14ac:dyDescent="0.45">
      <c r="A9" s="9" t="s">
        <v>49</v>
      </c>
      <c r="B9" s="10"/>
      <c r="C9" s="10"/>
      <c r="D9" s="10"/>
      <c r="E9" s="10"/>
      <c r="F9" s="10"/>
      <c r="L9" s="60"/>
      <c r="M9" s="60"/>
    </row>
    <row r="10" spans="1:16" x14ac:dyDescent="0.45">
      <c r="L10" s="60"/>
      <c r="M10" s="60"/>
    </row>
    <row r="11" spans="1:16" ht="19.8" x14ac:dyDescent="0.45">
      <c r="A11" s="39" t="s">
        <v>48</v>
      </c>
      <c r="B11" s="40"/>
      <c r="C11" s="11"/>
      <c r="D11" s="11"/>
    </row>
    <row r="12" spans="1:16" ht="23.25" customHeight="1" x14ac:dyDescent="0.45">
      <c r="A12" s="1"/>
      <c r="F12" s="51" t="s">
        <v>6</v>
      </c>
      <c r="G12" s="51"/>
      <c r="H12" s="52"/>
      <c r="I12" s="52"/>
      <c r="J12" s="52"/>
      <c r="K12" s="52"/>
    </row>
    <row r="13" spans="1:16" ht="23.25" customHeight="1" x14ac:dyDescent="0.45">
      <c r="A13" s="1"/>
      <c r="F13" s="51" t="s">
        <v>42</v>
      </c>
      <c r="G13" s="51"/>
      <c r="H13" s="52"/>
      <c r="I13" s="52"/>
      <c r="J13" s="52"/>
      <c r="K13" s="52"/>
    </row>
    <row r="14" spans="1:16" ht="23.25" customHeight="1" x14ac:dyDescent="0.45">
      <c r="A14" s="1"/>
      <c r="F14" s="51" t="s">
        <v>8</v>
      </c>
      <c r="G14" s="51"/>
      <c r="H14" s="52"/>
      <c r="I14" s="52"/>
      <c r="J14" s="52"/>
      <c r="K14" s="52"/>
    </row>
    <row r="15" spans="1:16" ht="23.25" customHeight="1" x14ac:dyDescent="0.45">
      <c r="A15" s="1"/>
      <c r="F15" s="51" t="s">
        <v>9</v>
      </c>
      <c r="G15" s="51"/>
      <c r="H15" s="52"/>
      <c r="I15" s="52"/>
      <c r="J15" s="52"/>
      <c r="K15" s="52"/>
    </row>
    <row r="17" spans="1:20" ht="25.5" customHeight="1" x14ac:dyDescent="0.45">
      <c r="A17" s="70" t="s">
        <v>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20" ht="25.5" customHeight="1" x14ac:dyDescent="0.45">
      <c r="B18" s="69" t="s">
        <v>15</v>
      </c>
      <c r="C18" s="69"/>
      <c r="D18" s="80" t="s">
        <v>14</v>
      </c>
      <c r="E18" s="133"/>
      <c r="F18" s="30" t="s">
        <v>2</v>
      </c>
      <c r="G18" s="30" t="s">
        <v>3</v>
      </c>
      <c r="H18" s="80" t="s">
        <v>4</v>
      </c>
      <c r="I18" s="133"/>
    </row>
    <row r="19" spans="1:20" ht="44.25" customHeight="1" x14ac:dyDescent="0.45">
      <c r="B19" s="124" t="s">
        <v>44</v>
      </c>
      <c r="C19" s="124"/>
      <c r="D19" s="124" t="s">
        <v>45</v>
      </c>
      <c r="E19" s="69"/>
      <c r="F19" s="32">
        <v>5000</v>
      </c>
      <c r="G19" s="3"/>
      <c r="H19" s="96" t="str">
        <f>IF(SUM(F19*G19)=0,"",SUM(F19*G19))</f>
        <v/>
      </c>
      <c r="I19" s="96"/>
    </row>
    <row r="20" spans="1:20" ht="44.25" customHeight="1" thickBot="1" x14ac:dyDescent="0.5">
      <c r="B20" s="98"/>
      <c r="C20" s="98"/>
      <c r="D20" s="98" t="s">
        <v>46</v>
      </c>
      <c r="E20" s="134"/>
      <c r="F20" s="31">
        <v>2500</v>
      </c>
      <c r="G20" s="3"/>
      <c r="H20" s="135" t="str">
        <f>IF(SUM(F19*G20)=0,"",SUM(F19*G20))</f>
        <v/>
      </c>
      <c r="I20" s="135"/>
      <c r="O20" s="74"/>
      <c r="P20" s="74"/>
      <c r="Q20" s="74"/>
      <c r="R20" s="75"/>
      <c r="S20" s="75"/>
      <c r="T20" s="75"/>
    </row>
    <row r="21" spans="1:20" ht="45.75" customHeight="1" thickTop="1" thickBot="1" x14ac:dyDescent="0.5">
      <c r="B21" s="86" t="s">
        <v>13</v>
      </c>
      <c r="C21" s="88"/>
      <c r="D21" s="131"/>
      <c r="E21" s="90"/>
    </row>
    <row r="22" spans="1:20" ht="32.25" customHeight="1" thickTop="1" x14ac:dyDescent="0.45">
      <c r="A22" s="11"/>
      <c r="B22" s="11"/>
      <c r="C22" s="12"/>
      <c r="D22" s="12"/>
      <c r="E22" s="4"/>
      <c r="F22" s="4"/>
      <c r="G22" s="4"/>
      <c r="H22" s="4"/>
    </row>
    <row r="23" spans="1:20" x14ac:dyDescent="0.45">
      <c r="A23" s="13" t="s">
        <v>5</v>
      </c>
      <c r="B23" s="132"/>
      <c r="C23" s="132"/>
      <c r="D23" s="132"/>
      <c r="E23" s="4"/>
      <c r="F23" s="13" t="s">
        <v>7</v>
      </c>
      <c r="G23" s="132"/>
      <c r="H23" s="132"/>
      <c r="I23" s="132"/>
      <c r="J23" s="5"/>
      <c r="K23" s="5"/>
    </row>
    <row r="24" spans="1:20" x14ac:dyDescent="0.45">
      <c r="A24" s="2"/>
    </row>
    <row r="93" spans="1:1" ht="14.25" customHeight="1" x14ac:dyDescent="0.45">
      <c r="A93" s="8" t="str">
        <f>"\"&amp;D21</f>
        <v>\</v>
      </c>
    </row>
  </sheetData>
  <sheetProtection algorithmName="SHA-512" hashValue="Z5B7qT2jekXOQrhbCPyJ42xgDBuqFfWp+LijK6CwNf3n/Fd+7g2uNi/9Pd1NQ5qJaRUiU25VKaApOqHOVJ/sPw==" saltValue="lGwzqK9HxFZ7zTzoazGC/w==" spinCount="100000" sheet="1" objects="1" scenarios="1" selectLockedCells="1" selectUnlockedCells="1"/>
  <mergeCells count="36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A17:K17"/>
    <mergeCell ref="I6:I7"/>
    <mergeCell ref="J6:J7"/>
    <mergeCell ref="L7:M7"/>
    <mergeCell ref="L8:M10"/>
    <mergeCell ref="F12:G12"/>
    <mergeCell ref="H12:K12"/>
    <mergeCell ref="F13:G13"/>
    <mergeCell ref="H13:K14"/>
    <mergeCell ref="F14:G14"/>
    <mergeCell ref="F15:G15"/>
    <mergeCell ref="H15:K15"/>
    <mergeCell ref="B18:C18"/>
    <mergeCell ref="D18:E18"/>
    <mergeCell ref="H18:I18"/>
    <mergeCell ref="B19:C20"/>
    <mergeCell ref="D19:E19"/>
    <mergeCell ref="H19:I19"/>
    <mergeCell ref="D20:E20"/>
    <mergeCell ref="H20:I20"/>
    <mergeCell ref="O20:Q20"/>
    <mergeCell ref="R20:T20"/>
    <mergeCell ref="B21:C21"/>
    <mergeCell ref="D21:E21"/>
    <mergeCell ref="B23:D23"/>
    <mergeCell ref="G23:I23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1"/>
  <sheetViews>
    <sheetView view="pageBreakPreview" zoomScale="106" zoomScaleNormal="70" zoomScaleSheetLayoutView="106" workbookViewId="0">
      <selection activeCell="J5" sqref="J5"/>
    </sheetView>
  </sheetViews>
  <sheetFormatPr defaultRowHeight="18" x14ac:dyDescent="0.45"/>
  <cols>
    <col min="1" max="1" width="4.69921875" customWidth="1"/>
    <col min="2" max="3" width="8.59765625" customWidth="1"/>
    <col min="4" max="19" width="4.59765625" customWidth="1"/>
    <col min="20" max="20" width="9.5" customWidth="1"/>
  </cols>
  <sheetData>
    <row r="1" spans="2:25" ht="72.75" customHeight="1" x14ac:dyDescent="0.45"/>
    <row r="2" spans="2:25" x14ac:dyDescent="0.45">
      <c r="S2" s="119" t="s">
        <v>68</v>
      </c>
      <c r="T2" s="120"/>
    </row>
    <row r="3" spans="2:25" ht="53.25" customHeight="1" x14ac:dyDescent="0.45">
      <c r="B3" s="54" t="s">
        <v>37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28.8" x14ac:dyDescent="0.4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25" ht="18.600000000000001" thickBot="1" x14ac:dyDescent="0.5"/>
    <row r="6" spans="2:25" ht="27" customHeight="1" x14ac:dyDescent="0.45">
      <c r="B6" s="55" t="s">
        <v>10</v>
      </c>
      <c r="C6" s="56"/>
      <c r="D6" s="61" t="str">
        <f>IF(ISERROR(MID(A81,LEN(A81)-7,1)),"",(MID(A81,LEN(A81)-7,1)))</f>
        <v/>
      </c>
      <c r="E6" s="62"/>
      <c r="F6" s="166" t="str">
        <f>IF(ISERROR(MID(A81,LEN(A81)-6,1)),"",(MID(A81,LEN(A81)-6,1)))</f>
        <v>\</v>
      </c>
      <c r="G6" s="167"/>
      <c r="H6" s="166" t="str">
        <f>IF(ISERROR(MID(A81,LEN(A81)-5,1)),"",(MID(A81,LEN(A81)-5,1)))</f>
        <v>2</v>
      </c>
      <c r="I6" s="167"/>
      <c r="J6" s="166" t="str">
        <f>IF(ISERROR(MID(A81,LEN(A81)-4,1)),"",(MID(A81,LEN(A81)-4,1)))</f>
        <v>5</v>
      </c>
      <c r="K6" s="167"/>
      <c r="L6" s="166" t="str">
        <f>IF(ISERROR(MID(A81,LEN(A81)-3,1)),"",(MID(A81,LEN(A81)-3,1)))</f>
        <v>0</v>
      </c>
      <c r="M6" s="167"/>
      <c r="N6" s="166" t="str">
        <f>IF(ISERROR(MID(A81,LEN(A81)-2,1)),"",(MID(A81,LEN(A81)-2,1)))</f>
        <v>7</v>
      </c>
      <c r="O6" s="167"/>
      <c r="P6" s="166" t="str">
        <f>IF(ISERROR(MID(A81,LEN(A81)-1,1)),"",(MID(A81,LEN(A81)-1,1)))</f>
        <v>1</v>
      </c>
      <c r="Q6" s="167"/>
      <c r="R6" s="166" t="str">
        <f>IF(ISERROR(MID(A81,LEN(A81),1)),"0",(MID(A81,LEN(A81),1)))</f>
        <v>0</v>
      </c>
      <c r="S6" s="170"/>
    </row>
    <row r="7" spans="2:25" ht="27" customHeight="1" thickBot="1" x14ac:dyDescent="0.5">
      <c r="B7" s="57"/>
      <c r="C7" s="58"/>
      <c r="D7" s="63"/>
      <c r="E7" s="64"/>
      <c r="F7" s="168"/>
      <c r="G7" s="169"/>
      <c r="H7" s="168"/>
      <c r="I7" s="169"/>
      <c r="J7" s="168"/>
      <c r="K7" s="169"/>
      <c r="L7" s="168"/>
      <c r="M7" s="169"/>
      <c r="N7" s="168"/>
      <c r="O7" s="169"/>
      <c r="P7" s="168"/>
      <c r="Q7" s="169"/>
      <c r="R7" s="168"/>
      <c r="S7" s="171"/>
      <c r="U7" s="59"/>
      <c r="V7" s="59"/>
      <c r="W7" s="14"/>
      <c r="X7" s="14"/>
      <c r="Y7" s="14"/>
    </row>
    <row r="8" spans="2:25" ht="18.75" customHeight="1" x14ac:dyDescent="0.45">
      <c r="R8" t="s">
        <v>41</v>
      </c>
      <c r="U8" s="60"/>
      <c r="V8" s="60"/>
      <c r="W8" s="37"/>
      <c r="X8" s="37"/>
      <c r="Y8" s="14"/>
    </row>
    <row r="9" spans="2:25" ht="19.5" customHeight="1" x14ac:dyDescent="0.45">
      <c r="B9" s="9" t="s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U9" s="60"/>
      <c r="V9" s="60"/>
    </row>
    <row r="10" spans="2:25" ht="18.75" customHeight="1" x14ac:dyDescent="0.45">
      <c r="U10" s="60"/>
      <c r="V10" s="60"/>
    </row>
    <row r="11" spans="2:25" ht="19.8" x14ac:dyDescent="0.45">
      <c r="B11" s="39" t="s">
        <v>62</v>
      </c>
      <c r="C11" s="40"/>
      <c r="D11" s="35"/>
      <c r="E11" s="35"/>
      <c r="F11" s="35"/>
      <c r="G11" s="35"/>
      <c r="H11" s="35"/>
      <c r="I11" s="35"/>
      <c r="J11" s="35"/>
      <c r="K11" s="35"/>
      <c r="L11" s="11"/>
      <c r="M11" s="11"/>
    </row>
    <row r="12" spans="2:25" ht="23.25" customHeight="1" x14ac:dyDescent="0.45">
      <c r="B12" s="1"/>
      <c r="K12" s="51" t="s">
        <v>6</v>
      </c>
      <c r="L12" s="51"/>
      <c r="M12" s="51"/>
      <c r="N12" s="51"/>
      <c r="O12" s="45" t="s">
        <v>63</v>
      </c>
      <c r="P12" s="43"/>
      <c r="Q12" s="43"/>
      <c r="R12" s="42"/>
      <c r="S12" s="42"/>
      <c r="T12" s="42"/>
    </row>
    <row r="13" spans="2:25" ht="23.25" customHeight="1" x14ac:dyDescent="0.45">
      <c r="B13" s="1"/>
      <c r="K13" s="51" t="s">
        <v>54</v>
      </c>
      <c r="L13" s="51"/>
      <c r="M13" s="51"/>
      <c r="N13" s="51"/>
      <c r="O13" s="172" t="s">
        <v>64</v>
      </c>
      <c r="P13" s="172"/>
      <c r="Q13" s="172"/>
      <c r="R13" s="172"/>
      <c r="S13" s="172"/>
      <c r="T13" s="172"/>
    </row>
    <row r="14" spans="2:25" ht="23.25" customHeight="1" x14ac:dyDescent="0.45">
      <c r="B14" s="1"/>
      <c r="K14" s="51" t="s">
        <v>8</v>
      </c>
      <c r="L14" s="51"/>
      <c r="M14" s="51"/>
      <c r="N14" s="51"/>
      <c r="O14" s="172"/>
      <c r="P14" s="172"/>
      <c r="Q14" s="172"/>
      <c r="R14" s="172"/>
      <c r="S14" s="172"/>
      <c r="T14" s="172"/>
    </row>
    <row r="15" spans="2:25" ht="23.25" customHeight="1" x14ac:dyDescent="0.45">
      <c r="B15" s="1"/>
      <c r="K15" s="51" t="s">
        <v>9</v>
      </c>
      <c r="L15" s="51"/>
      <c r="M15" s="51"/>
      <c r="N15" s="51"/>
      <c r="O15" s="44" t="s">
        <v>65</v>
      </c>
      <c r="P15" s="43"/>
      <c r="Q15" s="43"/>
      <c r="R15" s="42"/>
      <c r="S15" s="42"/>
      <c r="T15" s="42"/>
    </row>
    <row r="17" spans="2:29" ht="25.5" customHeight="1" x14ac:dyDescent="0.45">
      <c r="B17" s="70" t="s">
        <v>53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9" ht="25.5" customHeight="1" x14ac:dyDescent="0.45">
      <c r="B18" s="36" t="s">
        <v>15</v>
      </c>
      <c r="C18" s="69" t="s">
        <v>24</v>
      </c>
      <c r="D18" s="69"/>
      <c r="E18" s="69" t="s">
        <v>12</v>
      </c>
      <c r="F18" s="69"/>
      <c r="G18" s="69" t="s">
        <v>11</v>
      </c>
      <c r="H18" s="69"/>
      <c r="I18" s="80"/>
      <c r="J18" s="81" t="s">
        <v>25</v>
      </c>
      <c r="K18" s="69"/>
      <c r="L18" s="69" t="s">
        <v>24</v>
      </c>
      <c r="M18" s="69"/>
      <c r="N18" s="69"/>
      <c r="O18" s="69" t="s">
        <v>12</v>
      </c>
      <c r="P18" s="69"/>
      <c r="Q18" s="69" t="s">
        <v>26</v>
      </c>
      <c r="R18" s="69"/>
      <c r="S18" s="69"/>
    </row>
    <row r="19" spans="2:29" ht="45" customHeight="1" x14ac:dyDescent="0.45">
      <c r="B19" s="98" t="s">
        <v>17</v>
      </c>
      <c r="C19" s="100">
        <v>25970</v>
      </c>
      <c r="D19" s="101"/>
      <c r="E19" s="156">
        <v>3</v>
      </c>
      <c r="F19" s="157"/>
      <c r="G19" s="160">
        <f>IF(C19*E19=0,"",C19*E19)</f>
        <v>77910</v>
      </c>
      <c r="H19" s="161"/>
      <c r="I19" s="162"/>
      <c r="J19" s="94" t="s">
        <v>33</v>
      </c>
      <c r="K19" s="23" t="s">
        <v>52</v>
      </c>
      <c r="L19" s="112">
        <v>11970</v>
      </c>
      <c r="M19" s="113"/>
      <c r="N19" s="114"/>
      <c r="O19" s="154">
        <v>0</v>
      </c>
      <c r="P19" s="155"/>
      <c r="Q19" s="149" t="str">
        <f t="shared" ref="Q19:Q26" si="0">IF(L19*O19=0,"",L19*O19)</f>
        <v/>
      </c>
      <c r="R19" s="150"/>
      <c r="S19" s="151"/>
    </row>
    <row r="20" spans="2:29" ht="45" customHeight="1" x14ac:dyDescent="0.45">
      <c r="B20" s="99"/>
      <c r="C20" s="102"/>
      <c r="D20" s="103"/>
      <c r="E20" s="158"/>
      <c r="F20" s="159"/>
      <c r="G20" s="163"/>
      <c r="H20" s="164"/>
      <c r="I20" s="165"/>
      <c r="J20" s="95"/>
      <c r="K20" s="24" t="s">
        <v>51</v>
      </c>
      <c r="L20" s="72">
        <v>15000</v>
      </c>
      <c r="M20" s="73"/>
      <c r="N20" s="73"/>
      <c r="O20" s="152">
        <v>1</v>
      </c>
      <c r="P20" s="152"/>
      <c r="Q20" s="153">
        <f t="shared" si="0"/>
        <v>15000</v>
      </c>
      <c r="R20" s="153"/>
      <c r="S20" s="153"/>
    </row>
    <row r="21" spans="2:29" ht="45" customHeight="1" x14ac:dyDescent="0.45">
      <c r="B21" s="38" t="s">
        <v>18</v>
      </c>
      <c r="C21" s="67">
        <v>5780</v>
      </c>
      <c r="D21" s="67"/>
      <c r="E21" s="148">
        <v>2</v>
      </c>
      <c r="F21" s="148"/>
      <c r="G21" s="142">
        <f t="shared" ref="G21:G27" si="1">IF(C21*E21=0,"",C21*E21)</f>
        <v>11560</v>
      </c>
      <c r="H21" s="143"/>
      <c r="I21" s="144"/>
      <c r="J21" s="81" t="s">
        <v>27</v>
      </c>
      <c r="K21" s="69"/>
      <c r="L21" s="79">
        <v>5780</v>
      </c>
      <c r="M21" s="79"/>
      <c r="N21" s="79"/>
      <c r="O21" s="141">
        <v>2</v>
      </c>
      <c r="P21" s="141"/>
      <c r="Q21" s="147">
        <f t="shared" si="0"/>
        <v>11560</v>
      </c>
      <c r="R21" s="147"/>
      <c r="S21" s="147"/>
    </row>
    <row r="22" spans="2:29" ht="45" customHeight="1" x14ac:dyDescent="0.45">
      <c r="B22" s="38" t="s">
        <v>19</v>
      </c>
      <c r="C22" s="67">
        <v>5780</v>
      </c>
      <c r="D22" s="67"/>
      <c r="E22" s="148">
        <v>2</v>
      </c>
      <c r="F22" s="148"/>
      <c r="G22" s="142">
        <f t="shared" si="1"/>
        <v>11560</v>
      </c>
      <c r="H22" s="143"/>
      <c r="I22" s="144"/>
      <c r="J22" s="81" t="s">
        <v>28</v>
      </c>
      <c r="K22" s="69"/>
      <c r="L22" s="79">
        <v>7580</v>
      </c>
      <c r="M22" s="79"/>
      <c r="N22" s="79"/>
      <c r="O22" s="141">
        <v>2</v>
      </c>
      <c r="P22" s="141"/>
      <c r="Q22" s="147">
        <f t="shared" si="0"/>
        <v>15160</v>
      </c>
      <c r="R22" s="147"/>
      <c r="S22" s="147"/>
      <c r="X22" s="74"/>
      <c r="Y22" s="74"/>
      <c r="Z22" s="74"/>
      <c r="AA22" s="75"/>
      <c r="AB22" s="75"/>
      <c r="AC22" s="75"/>
    </row>
    <row r="23" spans="2:29" ht="45" customHeight="1" x14ac:dyDescent="0.45">
      <c r="B23" s="38" t="s">
        <v>20</v>
      </c>
      <c r="C23" s="67">
        <v>10560</v>
      </c>
      <c r="D23" s="67"/>
      <c r="E23" s="148">
        <v>3</v>
      </c>
      <c r="F23" s="148"/>
      <c r="G23" s="142">
        <f t="shared" si="1"/>
        <v>31680</v>
      </c>
      <c r="H23" s="143"/>
      <c r="I23" s="144"/>
      <c r="J23" s="81" t="s">
        <v>29</v>
      </c>
      <c r="K23" s="69"/>
      <c r="L23" s="79">
        <v>5780</v>
      </c>
      <c r="M23" s="79"/>
      <c r="N23" s="79"/>
      <c r="O23" s="141">
        <v>3</v>
      </c>
      <c r="P23" s="141"/>
      <c r="Q23" s="147">
        <f t="shared" si="0"/>
        <v>17340</v>
      </c>
      <c r="R23" s="147"/>
      <c r="S23" s="147"/>
    </row>
    <row r="24" spans="2:29" ht="45" customHeight="1" x14ac:dyDescent="0.45">
      <c r="B24" s="38" t="s">
        <v>21</v>
      </c>
      <c r="C24" s="67">
        <v>5780</v>
      </c>
      <c r="D24" s="67"/>
      <c r="E24" s="148">
        <v>2</v>
      </c>
      <c r="F24" s="148"/>
      <c r="G24" s="142">
        <f t="shared" si="1"/>
        <v>11560</v>
      </c>
      <c r="H24" s="143"/>
      <c r="I24" s="144"/>
      <c r="J24" s="81" t="s">
        <v>30</v>
      </c>
      <c r="K24" s="69"/>
      <c r="L24" s="79">
        <v>10420</v>
      </c>
      <c r="M24" s="79"/>
      <c r="N24" s="79"/>
      <c r="O24" s="141">
        <v>2</v>
      </c>
      <c r="P24" s="141"/>
      <c r="Q24" s="147">
        <f t="shared" si="0"/>
        <v>20840</v>
      </c>
      <c r="R24" s="147"/>
      <c r="S24" s="147"/>
    </row>
    <row r="25" spans="2:29" ht="45" customHeight="1" x14ac:dyDescent="0.45">
      <c r="B25" s="38" t="s">
        <v>22</v>
      </c>
      <c r="C25" s="67">
        <v>3780</v>
      </c>
      <c r="D25" s="67"/>
      <c r="E25" s="148">
        <v>0</v>
      </c>
      <c r="F25" s="148"/>
      <c r="G25" s="142" t="str">
        <f t="shared" si="1"/>
        <v/>
      </c>
      <c r="H25" s="143"/>
      <c r="I25" s="144"/>
      <c r="J25" s="81" t="s">
        <v>31</v>
      </c>
      <c r="K25" s="69"/>
      <c r="L25" s="79">
        <v>3780</v>
      </c>
      <c r="M25" s="79"/>
      <c r="N25" s="79"/>
      <c r="O25" s="141">
        <v>3</v>
      </c>
      <c r="P25" s="141"/>
      <c r="Q25" s="147">
        <f t="shared" si="0"/>
        <v>11340</v>
      </c>
      <c r="R25" s="147"/>
      <c r="S25" s="147"/>
    </row>
    <row r="26" spans="2:29" s="4" customFormat="1" ht="45" customHeight="1" x14ac:dyDescent="0.45">
      <c r="B26" s="38" t="s">
        <v>23</v>
      </c>
      <c r="C26" s="67">
        <v>5780</v>
      </c>
      <c r="D26" s="67"/>
      <c r="E26" s="148">
        <v>1</v>
      </c>
      <c r="F26" s="148"/>
      <c r="G26" s="142">
        <f t="shared" si="1"/>
        <v>5780</v>
      </c>
      <c r="H26" s="143"/>
      <c r="I26" s="144"/>
      <c r="J26" s="81" t="s">
        <v>32</v>
      </c>
      <c r="K26" s="69"/>
      <c r="L26" s="79">
        <v>3780</v>
      </c>
      <c r="M26" s="79"/>
      <c r="N26" s="79"/>
      <c r="O26" s="141">
        <v>1</v>
      </c>
      <c r="P26" s="141"/>
      <c r="Q26" s="147">
        <f t="shared" si="0"/>
        <v>3780</v>
      </c>
      <c r="R26" s="147"/>
      <c r="S26" s="147"/>
      <c r="T26" s="5"/>
    </row>
    <row r="27" spans="2:29" ht="77.25" customHeight="1" thickBot="1" x14ac:dyDescent="0.5">
      <c r="B27" s="27" t="s">
        <v>36</v>
      </c>
      <c r="C27" s="96">
        <v>1880</v>
      </c>
      <c r="D27" s="96"/>
      <c r="E27" s="141">
        <v>3</v>
      </c>
      <c r="F27" s="141"/>
      <c r="G27" s="142">
        <f t="shared" si="1"/>
        <v>5640</v>
      </c>
      <c r="H27" s="143"/>
      <c r="I27" s="144"/>
    </row>
    <row r="28" spans="2:29" ht="49.5" customHeight="1" thickTop="1" thickBot="1" x14ac:dyDescent="0.5">
      <c r="B28" s="86" t="s">
        <v>50</v>
      </c>
      <c r="C28" s="87"/>
      <c r="D28" s="88"/>
      <c r="E28" s="145">
        <f>IF(SUM(G19:I27,Q19:S26)=0,,SUM(G19:I27,Q19:S26))</f>
        <v>250710</v>
      </c>
      <c r="F28" s="145"/>
      <c r="G28" s="145"/>
      <c r="H28" s="145"/>
      <c r="I28" s="146"/>
    </row>
    <row r="29" spans="2:29" ht="45.75" customHeight="1" thickTop="1" x14ac:dyDescent="0.45"/>
    <row r="31" spans="2:29" ht="19.2" x14ac:dyDescent="0.45">
      <c r="B31" s="13" t="s">
        <v>5</v>
      </c>
      <c r="C31" s="41" t="s">
        <v>66</v>
      </c>
      <c r="D31" s="26"/>
      <c r="E31" s="26"/>
      <c r="F31" s="25"/>
      <c r="G31" s="22"/>
      <c r="H31" s="22"/>
      <c r="I31" s="13" t="s">
        <v>7</v>
      </c>
      <c r="J31" s="25"/>
      <c r="K31" s="41" t="s">
        <v>67</v>
      </c>
      <c r="L31" s="25"/>
      <c r="M31" s="25"/>
      <c r="N31" s="26"/>
    </row>
    <row r="33" spans="10:13" x14ac:dyDescent="0.45">
      <c r="J33" s="4"/>
      <c r="K33" s="4"/>
      <c r="L33" s="4"/>
      <c r="M33" s="4"/>
    </row>
    <row r="81" spans="1:1" ht="3" customHeight="1" x14ac:dyDescent="0.45">
      <c r="A81" s="8" t="str">
        <f>"\"&amp;E28</f>
        <v>\250710</v>
      </c>
    </row>
  </sheetData>
  <sheetProtection algorithmName="SHA-512" hashValue="9ByeC6ZGkPSBcFmwZtgcLGvAsbGwthD1HMZAuv0vn2MLuuEV9f58fRAJIVpwAfa2DhtX0VL0dJH/5a8QP6W9wQ==" saltValue="Rs9vnnBf4uld4T+hu+dhig==" spinCount="100000" sheet="1" objects="1" scenarios="1" selectLockedCells="1" selectUnlockedCells="1"/>
  <mergeCells count="86">
    <mergeCell ref="S2:T2"/>
    <mergeCell ref="K13:N13"/>
    <mergeCell ref="O13:T14"/>
    <mergeCell ref="B3:T3"/>
    <mergeCell ref="B6:C7"/>
    <mergeCell ref="D6:E7"/>
    <mergeCell ref="F6:G7"/>
    <mergeCell ref="H6:I7"/>
    <mergeCell ref="J6:K7"/>
    <mergeCell ref="L6:M7"/>
    <mergeCell ref="L18:N18"/>
    <mergeCell ref="O18:P18"/>
    <mergeCell ref="Q18:S18"/>
    <mergeCell ref="U7:V7"/>
    <mergeCell ref="U8:V10"/>
    <mergeCell ref="K12:N12"/>
    <mergeCell ref="K14:N14"/>
    <mergeCell ref="K15:N15"/>
    <mergeCell ref="N6:O7"/>
    <mergeCell ref="P6:Q7"/>
    <mergeCell ref="B17:T17"/>
    <mergeCell ref="C18:D18"/>
    <mergeCell ref="E18:F18"/>
    <mergeCell ref="G18:I18"/>
    <mergeCell ref="J18:K18"/>
    <mergeCell ref="R6:S7"/>
    <mergeCell ref="B19:B20"/>
    <mergeCell ref="C19:D20"/>
    <mergeCell ref="E19:F20"/>
    <mergeCell ref="G19:I20"/>
    <mergeCell ref="J19:J20"/>
    <mergeCell ref="Q19:S19"/>
    <mergeCell ref="L20:N20"/>
    <mergeCell ref="O20:P20"/>
    <mergeCell ref="Q20:S20"/>
    <mergeCell ref="L19:N19"/>
    <mergeCell ref="O19:P19"/>
    <mergeCell ref="Q21:S21"/>
    <mergeCell ref="C22:D22"/>
    <mergeCell ref="E22:F22"/>
    <mergeCell ref="G22:I22"/>
    <mergeCell ref="J22:K22"/>
    <mergeCell ref="L22:N22"/>
    <mergeCell ref="O22:P22"/>
    <mergeCell ref="Q22:S22"/>
    <mergeCell ref="C21:D21"/>
    <mergeCell ref="E21:F21"/>
    <mergeCell ref="G21:I21"/>
    <mergeCell ref="J21:K21"/>
    <mergeCell ref="L21:N21"/>
    <mergeCell ref="O21:P21"/>
    <mergeCell ref="X22:Z22"/>
    <mergeCell ref="AA22:AC22"/>
    <mergeCell ref="C23:D23"/>
    <mergeCell ref="E23:F23"/>
    <mergeCell ref="G23:I23"/>
    <mergeCell ref="J23:K23"/>
    <mergeCell ref="L23:N23"/>
    <mergeCell ref="O23:P23"/>
    <mergeCell ref="Q23:S23"/>
    <mergeCell ref="C24:D24"/>
    <mergeCell ref="E24:F24"/>
    <mergeCell ref="G24:I24"/>
    <mergeCell ref="J24:K24"/>
    <mergeCell ref="L24:N24"/>
    <mergeCell ref="O24:P24"/>
    <mergeCell ref="L26:N26"/>
    <mergeCell ref="O26:P26"/>
    <mergeCell ref="Q24:S24"/>
    <mergeCell ref="C25:D25"/>
    <mergeCell ref="E25:F25"/>
    <mergeCell ref="G25:I25"/>
    <mergeCell ref="J25:K25"/>
    <mergeCell ref="L25:N25"/>
    <mergeCell ref="O25:P25"/>
    <mergeCell ref="Q25:S25"/>
    <mergeCell ref="Q26:S26"/>
    <mergeCell ref="C26:D26"/>
    <mergeCell ref="E26:F26"/>
    <mergeCell ref="G26:I26"/>
    <mergeCell ref="J26:K26"/>
    <mergeCell ref="C27:D27"/>
    <mergeCell ref="E27:F27"/>
    <mergeCell ref="G27:I27"/>
    <mergeCell ref="B28:D28"/>
    <mergeCell ref="E28:I2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view="pageBreakPreview" zoomScale="106" zoomScaleNormal="70" zoomScaleSheetLayoutView="106" workbookViewId="0">
      <selection activeCell="B3" sqref="B3:T3"/>
    </sheetView>
  </sheetViews>
  <sheetFormatPr defaultRowHeight="18" x14ac:dyDescent="0.45"/>
  <cols>
    <col min="1" max="1" width="4.69921875" customWidth="1"/>
    <col min="2" max="3" width="8.59765625" customWidth="1"/>
    <col min="4" max="19" width="4.59765625" customWidth="1"/>
    <col min="20" max="20" width="5.59765625" customWidth="1"/>
  </cols>
  <sheetData>
    <row r="1" spans="2:25" ht="72.75" customHeight="1" x14ac:dyDescent="0.45"/>
    <row r="2" spans="2:25" x14ac:dyDescent="0.45">
      <c r="S2" s="119" t="s">
        <v>68</v>
      </c>
      <c r="T2" s="120"/>
    </row>
    <row r="3" spans="2:25" ht="53.25" customHeight="1" x14ac:dyDescent="0.45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28.8" x14ac:dyDescent="0.4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25" ht="18.600000000000001" thickBot="1" x14ac:dyDescent="0.5"/>
    <row r="6" spans="2:25" ht="27" customHeight="1" x14ac:dyDescent="0.45">
      <c r="B6" s="55" t="s">
        <v>10</v>
      </c>
      <c r="C6" s="56"/>
      <c r="D6" s="179" t="str">
        <f>IF(ISERROR(MID(A76,LEN(A76)-7,1)),"",(MID(A76,LEN(A76)-7,1)))</f>
        <v/>
      </c>
      <c r="E6" s="180"/>
      <c r="F6" s="179" t="str">
        <f>IF(ISERROR(MID(A76,LEN(A76)-6,1)),"",(MID(A76,LEN(A76)-6,1)))</f>
        <v/>
      </c>
      <c r="G6" s="180"/>
      <c r="H6" s="183" t="str">
        <f>IF(ISERROR(MID(A76,LEN(A76)-5,1)),"",(MID(A76,LEN(A76)-5,1)))</f>
        <v>\</v>
      </c>
      <c r="I6" s="184"/>
      <c r="J6" s="183" t="str">
        <f>IF(ISERROR(MID(A76,LEN(A76)-4,1)),"",(MID(A76,LEN(A76)-4,1)))</f>
        <v>1</v>
      </c>
      <c r="K6" s="184"/>
      <c r="L6" s="183" t="str">
        <f>IF(ISERROR(MID(A76,LEN(A76)-3,1)),"",(MID(A76,LEN(A76)-3,1)))</f>
        <v>5</v>
      </c>
      <c r="M6" s="184"/>
      <c r="N6" s="183" t="str">
        <f>IF(ISERROR(MID(A76,LEN(A76)-2,1)),"",(MID(A76,LEN(A76)-2,1)))</f>
        <v>9</v>
      </c>
      <c r="O6" s="184"/>
      <c r="P6" s="183" t="str">
        <f>IF(ISERROR(MID(A76,LEN(A76)-1,1)),"",(MID(A76,LEN(A76)-1,1)))</f>
        <v>0</v>
      </c>
      <c r="Q6" s="184"/>
      <c r="R6" s="183" t="str">
        <f>IF(ISERROR(MID(A76,LEN(A76),1)),"0",(MID(A76,LEN(A76),1)))</f>
        <v>0</v>
      </c>
      <c r="S6" s="187"/>
    </row>
    <row r="7" spans="2:25" ht="27" customHeight="1" thickBot="1" x14ac:dyDescent="0.5">
      <c r="B7" s="57"/>
      <c r="C7" s="58"/>
      <c r="D7" s="181"/>
      <c r="E7" s="182"/>
      <c r="F7" s="181"/>
      <c r="G7" s="182"/>
      <c r="H7" s="185"/>
      <c r="I7" s="186"/>
      <c r="J7" s="185"/>
      <c r="K7" s="186"/>
      <c r="L7" s="185"/>
      <c r="M7" s="186"/>
      <c r="N7" s="185"/>
      <c r="O7" s="186"/>
      <c r="P7" s="185"/>
      <c r="Q7" s="186"/>
      <c r="R7" s="185"/>
      <c r="S7" s="188"/>
      <c r="U7" s="59"/>
      <c r="V7" s="59"/>
      <c r="W7" s="14"/>
      <c r="X7" s="14"/>
      <c r="Y7" s="14"/>
    </row>
    <row r="8" spans="2:25" ht="18.75" customHeight="1" x14ac:dyDescent="0.45">
      <c r="R8" t="s">
        <v>41</v>
      </c>
      <c r="U8" s="60"/>
      <c r="V8" s="60"/>
      <c r="W8" s="37"/>
      <c r="X8" s="37"/>
      <c r="Y8" s="14"/>
    </row>
    <row r="9" spans="2:25" ht="19.5" customHeight="1" x14ac:dyDescent="0.45">
      <c r="B9" s="9" t="s">
        <v>61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U9" s="60"/>
      <c r="V9" s="60"/>
    </row>
    <row r="10" spans="2:25" ht="18.75" customHeight="1" x14ac:dyDescent="0.45">
      <c r="U10" s="60"/>
      <c r="V10" s="60"/>
    </row>
    <row r="11" spans="2:25" ht="19.8" x14ac:dyDescent="0.45">
      <c r="B11" s="39" t="s">
        <v>62</v>
      </c>
      <c r="C11" s="39"/>
      <c r="D11" s="35"/>
      <c r="E11" s="35"/>
      <c r="F11" s="35"/>
      <c r="G11" s="35"/>
      <c r="H11" s="35"/>
      <c r="I11" s="35"/>
      <c r="J11" s="35"/>
      <c r="K11" s="35"/>
      <c r="L11" s="11"/>
      <c r="M11" s="11"/>
    </row>
    <row r="12" spans="2:25" ht="23.25" customHeight="1" x14ac:dyDescent="0.45">
      <c r="B12" s="1"/>
      <c r="K12" s="51" t="s">
        <v>6</v>
      </c>
      <c r="L12" s="51"/>
      <c r="M12" s="51"/>
      <c r="N12" s="51"/>
      <c r="O12" s="49" t="s">
        <v>63</v>
      </c>
      <c r="P12" s="43"/>
      <c r="Q12" s="43"/>
      <c r="R12" s="48"/>
      <c r="S12" s="48"/>
      <c r="T12" s="48"/>
    </row>
    <row r="13" spans="2:25" ht="23.25" customHeight="1" x14ac:dyDescent="0.45">
      <c r="B13" s="1"/>
      <c r="K13" s="51" t="s">
        <v>54</v>
      </c>
      <c r="L13" s="51"/>
      <c r="M13" s="51"/>
      <c r="N13" s="51"/>
      <c r="O13" s="172" t="s">
        <v>64</v>
      </c>
      <c r="P13" s="172"/>
      <c r="Q13" s="172"/>
      <c r="R13" s="172"/>
      <c r="S13" s="172"/>
      <c r="T13" s="172"/>
    </row>
    <row r="14" spans="2:25" ht="23.25" customHeight="1" x14ac:dyDescent="0.45">
      <c r="B14" s="1"/>
      <c r="K14" s="51" t="s">
        <v>8</v>
      </c>
      <c r="L14" s="51"/>
      <c r="M14" s="51"/>
      <c r="N14" s="51"/>
      <c r="O14" s="172"/>
      <c r="P14" s="172"/>
      <c r="Q14" s="172"/>
      <c r="R14" s="172"/>
      <c r="S14" s="172"/>
      <c r="T14" s="172"/>
    </row>
    <row r="15" spans="2:25" ht="23.25" customHeight="1" x14ac:dyDescent="0.45">
      <c r="B15" s="1"/>
      <c r="K15" s="51" t="s">
        <v>9</v>
      </c>
      <c r="L15" s="51"/>
      <c r="M15" s="51"/>
      <c r="N15" s="51"/>
      <c r="O15" s="44" t="s">
        <v>65</v>
      </c>
      <c r="P15" s="43"/>
      <c r="Q15" s="43"/>
      <c r="R15" s="42"/>
      <c r="S15" s="42"/>
      <c r="T15" s="42"/>
    </row>
    <row r="17" spans="2:29" ht="25.5" customHeight="1" x14ac:dyDescent="0.45">
      <c r="B17" s="70" t="s">
        <v>55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9" ht="25.5" customHeight="1" x14ac:dyDescent="0.45">
      <c r="E18" s="69" t="s">
        <v>15</v>
      </c>
      <c r="F18" s="69"/>
      <c r="G18" s="69" t="s">
        <v>39</v>
      </c>
      <c r="H18" s="69"/>
      <c r="I18" s="69"/>
      <c r="J18" s="69" t="s">
        <v>12</v>
      </c>
      <c r="K18" s="69"/>
      <c r="L18" s="69" t="s">
        <v>11</v>
      </c>
      <c r="M18" s="69"/>
      <c r="N18" s="69"/>
      <c r="Q18" s="28"/>
      <c r="R18" s="28"/>
      <c r="S18" s="28"/>
    </row>
    <row r="19" spans="2:29" ht="45" customHeight="1" x14ac:dyDescent="0.45">
      <c r="E19" s="124" t="s">
        <v>17</v>
      </c>
      <c r="F19" s="124"/>
      <c r="G19" s="79">
        <v>5300</v>
      </c>
      <c r="H19" s="79"/>
      <c r="I19" s="79"/>
      <c r="J19" s="175">
        <v>1</v>
      </c>
      <c r="K19" s="176"/>
      <c r="L19" s="178">
        <f>IF(G19*J19=0,"",G19*J19)</f>
        <v>5300</v>
      </c>
      <c r="M19" s="178"/>
      <c r="N19" s="178"/>
      <c r="Q19" s="28"/>
      <c r="R19" s="28"/>
      <c r="S19" s="28"/>
    </row>
    <row r="20" spans="2:29" ht="45" customHeight="1" x14ac:dyDescent="0.45">
      <c r="E20" s="124" t="s">
        <v>18</v>
      </c>
      <c r="F20" s="124"/>
      <c r="G20" s="79">
        <v>5300</v>
      </c>
      <c r="H20" s="79"/>
      <c r="I20" s="79"/>
      <c r="J20" s="175">
        <v>0</v>
      </c>
      <c r="K20" s="176"/>
      <c r="L20" s="178" t="str">
        <f>IF(G20*J20=0,"",G20*J20)</f>
        <v/>
      </c>
      <c r="M20" s="178"/>
      <c r="N20" s="178"/>
      <c r="Q20" s="28"/>
      <c r="R20" s="28"/>
      <c r="S20" s="28"/>
    </row>
    <row r="21" spans="2:29" ht="45" customHeight="1" x14ac:dyDescent="0.45">
      <c r="E21" s="124" t="s">
        <v>19</v>
      </c>
      <c r="F21" s="124"/>
      <c r="G21" s="79">
        <v>5300</v>
      </c>
      <c r="H21" s="79"/>
      <c r="I21" s="79"/>
      <c r="J21" s="175">
        <v>2</v>
      </c>
      <c r="K21" s="176"/>
      <c r="L21" s="178">
        <f>IF(G21*J21=0,"",G21*J21)</f>
        <v>10600</v>
      </c>
      <c r="M21" s="178"/>
      <c r="N21" s="178"/>
      <c r="Q21" s="28"/>
      <c r="R21" s="28"/>
      <c r="S21" s="28"/>
    </row>
    <row r="22" spans="2:29" ht="45" customHeight="1" x14ac:dyDescent="0.45">
      <c r="E22" s="124" t="s">
        <v>20</v>
      </c>
      <c r="F22" s="124"/>
      <c r="G22" s="79">
        <v>5300</v>
      </c>
      <c r="H22" s="79"/>
      <c r="I22" s="79"/>
      <c r="J22" s="175">
        <v>0</v>
      </c>
      <c r="K22" s="176"/>
      <c r="L22" s="177" t="str">
        <f>IF(G22*J22=0,"",G22*J22)</f>
        <v/>
      </c>
      <c r="M22" s="177"/>
      <c r="N22" s="177"/>
      <c r="Q22" s="28"/>
      <c r="R22" s="28"/>
      <c r="S22" s="28"/>
      <c r="X22" s="74"/>
      <c r="Y22" s="74"/>
      <c r="Z22" s="74"/>
      <c r="AA22" s="75"/>
      <c r="AB22" s="75"/>
      <c r="AC22" s="75"/>
    </row>
    <row r="23" spans="2:29" ht="45" customHeight="1" thickBot="1" x14ac:dyDescent="0.5">
      <c r="E23" s="124" t="s">
        <v>21</v>
      </c>
      <c r="F23" s="124"/>
      <c r="G23" s="79">
        <v>5300</v>
      </c>
      <c r="H23" s="79"/>
      <c r="I23" s="79"/>
      <c r="J23" s="175">
        <v>0</v>
      </c>
      <c r="K23" s="176"/>
      <c r="L23" s="177" t="str">
        <f>IF(G23*J23=0,"",G23*J23)</f>
        <v/>
      </c>
      <c r="M23" s="177"/>
      <c r="N23" s="177"/>
      <c r="Q23" s="28"/>
      <c r="R23" s="28"/>
      <c r="S23" s="28"/>
    </row>
    <row r="24" spans="2:29" ht="45.75" customHeight="1" thickTop="1" thickBot="1" x14ac:dyDescent="0.5">
      <c r="E24" s="127" t="s">
        <v>50</v>
      </c>
      <c r="F24" s="128"/>
      <c r="G24" s="128"/>
      <c r="H24" s="128"/>
      <c r="I24" s="128"/>
      <c r="J24" s="128"/>
      <c r="K24" s="128"/>
      <c r="L24" s="173">
        <f>IF(SUM(L19:N23)=0,,SUM(L19:N23))</f>
        <v>15900</v>
      </c>
      <c r="M24" s="173"/>
      <c r="N24" s="174"/>
    </row>
    <row r="25" spans="2:29" ht="18.600000000000001" thickTop="1" x14ac:dyDescent="0.45"/>
    <row r="27" spans="2:29" x14ac:dyDescent="0.45">
      <c r="B27" s="13" t="s">
        <v>5</v>
      </c>
      <c r="C27" s="47" t="s">
        <v>66</v>
      </c>
      <c r="D27" s="26"/>
      <c r="E27" s="26"/>
      <c r="F27" s="25"/>
      <c r="G27" s="22"/>
      <c r="H27" s="22"/>
      <c r="I27" s="13" t="s">
        <v>7</v>
      </c>
      <c r="J27" s="25"/>
      <c r="K27" s="47" t="s">
        <v>67</v>
      </c>
      <c r="L27" s="47"/>
      <c r="M27" s="47"/>
      <c r="N27" s="46"/>
    </row>
    <row r="28" spans="2:29" x14ac:dyDescent="0.45">
      <c r="J28" s="4"/>
      <c r="K28" s="4"/>
      <c r="L28" s="4"/>
      <c r="M28" s="4"/>
    </row>
    <row r="75" spans="1:1" ht="11.25" customHeight="1" x14ac:dyDescent="0.45"/>
    <row r="76" spans="1:1" ht="8.25" hidden="1" customHeight="1" x14ac:dyDescent="0.45">
      <c r="A76" s="8" t="str">
        <f>"\"&amp;L24</f>
        <v>\15900</v>
      </c>
    </row>
  </sheetData>
  <sheetProtection algorithmName="SHA-512" hashValue="rGaxNPh/9sowojYuwuOZcKKOzN/QJ/5Xa855817JorK7EUTaY0Z/8DAwiPw/bvGYR0e/Shi88c5+yUP46B97bg==" saltValue="+X18/D83RfrkSjagoTvmvg==" spinCount="100000" sheet="1" objects="1" scenarios="1" selectLockedCells="1" selectUnlockedCells="1"/>
  <mergeCells count="47">
    <mergeCell ref="S2:T2"/>
    <mergeCell ref="B3:T3"/>
    <mergeCell ref="B6:C7"/>
    <mergeCell ref="D6:E7"/>
    <mergeCell ref="F6:G7"/>
    <mergeCell ref="H6:I7"/>
    <mergeCell ref="J6:K7"/>
    <mergeCell ref="L6:M7"/>
    <mergeCell ref="N6:O7"/>
    <mergeCell ref="P6:Q7"/>
    <mergeCell ref="R6:S7"/>
    <mergeCell ref="B17:T17"/>
    <mergeCell ref="E18:F18"/>
    <mergeCell ref="G18:I18"/>
    <mergeCell ref="J18:K18"/>
    <mergeCell ref="L18:N18"/>
    <mergeCell ref="U7:V7"/>
    <mergeCell ref="U8:V10"/>
    <mergeCell ref="K12:N12"/>
    <mergeCell ref="K14:N14"/>
    <mergeCell ref="K15:N15"/>
    <mergeCell ref="K13:N13"/>
    <mergeCell ref="O13:T14"/>
    <mergeCell ref="E19:F19"/>
    <mergeCell ref="G19:I19"/>
    <mergeCell ref="J19:K19"/>
    <mergeCell ref="L19:N19"/>
    <mergeCell ref="E20:F20"/>
    <mergeCell ref="G20:I20"/>
    <mergeCell ref="J20:K20"/>
    <mergeCell ref="L20:N20"/>
    <mergeCell ref="E21:F21"/>
    <mergeCell ref="G21:I21"/>
    <mergeCell ref="J21:K21"/>
    <mergeCell ref="L21:N21"/>
    <mergeCell ref="E22:F22"/>
    <mergeCell ref="G22:I22"/>
    <mergeCell ref="J22:K22"/>
    <mergeCell ref="L22:N22"/>
    <mergeCell ref="E24:K24"/>
    <mergeCell ref="L24:N24"/>
    <mergeCell ref="X22:Z22"/>
    <mergeCell ref="AA22:AC22"/>
    <mergeCell ref="E23:F23"/>
    <mergeCell ref="G23:I23"/>
    <mergeCell ref="J23:K23"/>
    <mergeCell ref="L23:N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topLeftCell="A4" zoomScaleNormal="100" zoomScaleSheetLayoutView="100" workbookViewId="0">
      <selection activeCell="G5" sqref="G5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4.59765625" customWidth="1"/>
  </cols>
  <sheetData>
    <row r="1" spans="1:16" ht="72.75" customHeight="1" x14ac:dyDescent="0.45"/>
    <row r="2" spans="1:16" x14ac:dyDescent="0.45">
      <c r="J2" s="140"/>
      <c r="K2" s="140"/>
    </row>
    <row r="3" spans="1:16" x14ac:dyDescent="0.45">
      <c r="J3" s="119" t="s">
        <v>68</v>
      </c>
      <c r="K3" s="120"/>
    </row>
    <row r="4" spans="1:16" ht="53.25" customHeight="1" x14ac:dyDescent="0.45">
      <c r="A4" s="54" t="s">
        <v>60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6" ht="28.8" x14ac:dyDescent="0.45">
      <c r="A5" s="6" t="s">
        <v>0</v>
      </c>
      <c r="B5" s="7"/>
      <c r="C5" s="7"/>
      <c r="D5" s="7"/>
    </row>
    <row r="6" spans="1:16" ht="18.600000000000001" thickBot="1" x14ac:dyDescent="0.5"/>
    <row r="7" spans="1:16" ht="27" customHeight="1" x14ac:dyDescent="0.45">
      <c r="A7" s="55" t="s">
        <v>10</v>
      </c>
      <c r="B7" s="56"/>
      <c r="C7" s="199" t="str">
        <f>IF(ISERROR(MID(A94,LEN(A94)-7,1)),"",(MID(A94,LEN(A94)-7,1)))</f>
        <v/>
      </c>
      <c r="D7" s="199" t="str">
        <f>IF(ISERROR(MID(A94,LEN(A94)-6,1)),"",(MID(A94,LEN(A94)-6,1)))</f>
        <v/>
      </c>
      <c r="E7" s="201" t="str">
        <f>IF(ISERROR(MID(A94,LEN(A94)-5,1)),"",(MID(A94,LEN(A94)-5,1)))</f>
        <v/>
      </c>
      <c r="F7" s="194" t="str">
        <f>IF(ISERROR(MID(A94,LEN(A94)-4,1)),"",(MID(A94,LEN(A94)-4,1)))</f>
        <v>\</v>
      </c>
      <c r="G7" s="194" t="str">
        <f>IF(ISERROR(MID(A94,LEN(A94)-3,1)),"",(MID(A94,LEN(A94)-3,1)))</f>
        <v>7</v>
      </c>
      <c r="H7" s="194" t="str">
        <f>IF(ISERROR(MID(A94,LEN(A94)-2,1)),"",(MID(A94,LEN(A94)-2,1)))</f>
        <v>5</v>
      </c>
      <c r="I7" s="194" t="str">
        <f>IF(ISERROR(MID(A94,LEN(A94)-1,1)),"",(MID(A94,LEN(A94)-1,1)))</f>
        <v>0</v>
      </c>
      <c r="J7" s="196" t="str">
        <f>IF(ISERROR(MID(A94,LEN(A94),1)),"0",(MID(A94,LEN(A94),1)))</f>
        <v>0</v>
      </c>
    </row>
    <row r="8" spans="1:16" ht="27" customHeight="1" thickBot="1" x14ac:dyDescent="0.5">
      <c r="A8" s="57"/>
      <c r="B8" s="58"/>
      <c r="C8" s="200"/>
      <c r="D8" s="200"/>
      <c r="E8" s="202"/>
      <c r="F8" s="195"/>
      <c r="G8" s="195"/>
      <c r="H8" s="195"/>
      <c r="I8" s="195"/>
      <c r="J8" s="197"/>
      <c r="L8" s="59"/>
      <c r="M8" s="59"/>
      <c r="N8" s="14"/>
      <c r="O8" s="14"/>
      <c r="P8" s="14"/>
    </row>
    <row r="9" spans="1:16" x14ac:dyDescent="0.45">
      <c r="I9" t="s">
        <v>41</v>
      </c>
      <c r="L9" s="60"/>
      <c r="M9" s="60"/>
      <c r="N9" s="37"/>
      <c r="O9" s="37"/>
      <c r="P9" s="14"/>
    </row>
    <row r="10" spans="1:16" ht="19.8" x14ac:dyDescent="0.45">
      <c r="A10" s="9" t="s">
        <v>61</v>
      </c>
      <c r="B10" s="10"/>
      <c r="C10" s="10"/>
      <c r="D10" s="10"/>
      <c r="E10" s="10"/>
      <c r="F10" s="10"/>
      <c r="L10" s="60"/>
      <c r="M10" s="60"/>
    </row>
    <row r="11" spans="1:16" x14ac:dyDescent="0.45">
      <c r="L11" s="60"/>
      <c r="M11" s="60"/>
    </row>
    <row r="12" spans="1:16" ht="19.8" x14ac:dyDescent="0.45">
      <c r="A12" s="39" t="s">
        <v>62</v>
      </c>
      <c r="B12" s="40"/>
      <c r="C12" s="11"/>
      <c r="D12" s="11"/>
    </row>
    <row r="13" spans="1:16" ht="23.25" customHeight="1" x14ac:dyDescent="0.45">
      <c r="A13" s="1"/>
      <c r="F13" s="51" t="s">
        <v>6</v>
      </c>
      <c r="G13" s="51"/>
      <c r="H13" s="198" t="s">
        <v>63</v>
      </c>
      <c r="I13" s="198"/>
      <c r="J13" s="198"/>
      <c r="K13" s="198"/>
    </row>
    <row r="14" spans="1:16" ht="23.25" customHeight="1" x14ac:dyDescent="0.45">
      <c r="A14" s="1"/>
      <c r="F14" s="51" t="s">
        <v>54</v>
      </c>
      <c r="G14" s="51"/>
      <c r="H14" s="172" t="s">
        <v>64</v>
      </c>
      <c r="I14" s="172"/>
      <c r="J14" s="172"/>
      <c r="K14" s="172"/>
    </row>
    <row r="15" spans="1:16" ht="23.25" customHeight="1" x14ac:dyDescent="0.45">
      <c r="A15" s="1"/>
      <c r="F15" s="51" t="s">
        <v>8</v>
      </c>
      <c r="G15" s="51"/>
      <c r="H15" s="172"/>
      <c r="I15" s="172"/>
      <c r="J15" s="172"/>
      <c r="K15" s="172"/>
    </row>
    <row r="16" spans="1:16" ht="23.25" customHeight="1" x14ac:dyDescent="0.45">
      <c r="A16" s="1"/>
      <c r="F16" s="51" t="s">
        <v>9</v>
      </c>
      <c r="G16" s="51"/>
      <c r="H16" s="172" t="s">
        <v>65</v>
      </c>
      <c r="I16" s="172"/>
      <c r="J16" s="172"/>
      <c r="K16" s="172"/>
    </row>
    <row r="18" spans="1:20" ht="25.5" customHeight="1" x14ac:dyDescent="0.45">
      <c r="A18" s="70" t="s">
        <v>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20" ht="25.5" customHeight="1" x14ac:dyDescent="0.45">
      <c r="B19" s="69" t="s">
        <v>15</v>
      </c>
      <c r="C19" s="69"/>
      <c r="D19" s="80" t="s">
        <v>59</v>
      </c>
      <c r="E19" s="133"/>
      <c r="F19" s="36" t="s">
        <v>2</v>
      </c>
      <c r="G19" s="36" t="s">
        <v>3</v>
      </c>
      <c r="H19" s="80" t="s">
        <v>4</v>
      </c>
      <c r="I19" s="133"/>
    </row>
    <row r="20" spans="1:20" ht="44.25" customHeight="1" x14ac:dyDescent="0.45">
      <c r="B20" s="124" t="s">
        <v>44</v>
      </c>
      <c r="C20" s="124"/>
      <c r="D20" s="124" t="s">
        <v>58</v>
      </c>
      <c r="E20" s="69"/>
      <c r="F20" s="32">
        <v>5000</v>
      </c>
      <c r="G20" s="50">
        <v>1</v>
      </c>
      <c r="H20" s="192">
        <f>IF(SUM(F20*G20)=0,"",SUM(F20*G20))</f>
        <v>5000</v>
      </c>
      <c r="I20" s="192"/>
    </row>
    <row r="21" spans="1:20" ht="44.25" customHeight="1" thickBot="1" x14ac:dyDescent="0.5">
      <c r="B21" s="98"/>
      <c r="C21" s="98"/>
      <c r="D21" s="98" t="s">
        <v>57</v>
      </c>
      <c r="E21" s="134"/>
      <c r="F21" s="31">
        <v>2500</v>
      </c>
      <c r="G21" s="50">
        <v>1</v>
      </c>
      <c r="H21" s="193">
        <f>IF(SUM(F21*G21)=0,"",SUM(F21*G21))</f>
        <v>2500</v>
      </c>
      <c r="I21" s="193"/>
      <c r="O21" s="74"/>
      <c r="P21" s="74"/>
      <c r="Q21" s="74"/>
      <c r="R21" s="75"/>
      <c r="S21" s="75"/>
      <c r="T21" s="75"/>
    </row>
    <row r="22" spans="1:20" ht="45.75" customHeight="1" thickTop="1" thickBot="1" x14ac:dyDescent="0.5">
      <c r="B22" s="86" t="s">
        <v>56</v>
      </c>
      <c r="C22" s="88"/>
      <c r="D22" s="189">
        <f>IF(SUM(H20:I21)=0,,SUM(H20:I21))</f>
        <v>7500</v>
      </c>
      <c r="E22" s="190"/>
    </row>
    <row r="23" spans="1:20" ht="32.25" customHeight="1" thickTop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35">
      <c r="A24" s="13" t="s">
        <v>5</v>
      </c>
      <c r="B24" s="191" t="s">
        <v>66</v>
      </c>
      <c r="C24" s="191"/>
      <c r="D24" s="191"/>
      <c r="E24" s="4"/>
      <c r="F24" s="13" t="s">
        <v>7</v>
      </c>
      <c r="G24" s="191" t="s">
        <v>67</v>
      </c>
      <c r="H24" s="191"/>
      <c r="I24" s="191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"\"&amp;D22</f>
        <v>\7500</v>
      </c>
    </row>
  </sheetData>
  <sheetProtection algorithmName="SHA-512" hashValue="AXWVXyt3qnntRpulw4+7/SlwHLPiZu+72+aKPv8xaBZ2uDH3BMksfTsJX6xK34kJEi8hBveAinuireW3L06ZRQ==" saltValue="NFWX2eGdemw9Yh7+oLZ1sQ==" spinCount="100000" sheet="1" objects="1" scenarios="1" selectLockedCells="1" selectUnlockedCells="1"/>
  <mergeCells count="36">
    <mergeCell ref="J2:K2"/>
    <mergeCell ref="J3:K3"/>
    <mergeCell ref="A4:K4"/>
    <mergeCell ref="A7:B8"/>
    <mergeCell ref="C7:C8"/>
    <mergeCell ref="D7:D8"/>
    <mergeCell ref="E7:E8"/>
    <mergeCell ref="F7:F8"/>
    <mergeCell ref="A18:K18"/>
    <mergeCell ref="I7:I8"/>
    <mergeCell ref="J7:J8"/>
    <mergeCell ref="L8:M8"/>
    <mergeCell ref="L9:M11"/>
    <mergeCell ref="F13:G13"/>
    <mergeCell ref="H13:K13"/>
    <mergeCell ref="F14:G14"/>
    <mergeCell ref="H14:K15"/>
    <mergeCell ref="F15:G15"/>
    <mergeCell ref="G7:G8"/>
    <mergeCell ref="H7:H8"/>
    <mergeCell ref="F16:G16"/>
    <mergeCell ref="H16:K16"/>
    <mergeCell ref="B19:C19"/>
    <mergeCell ref="D19:E19"/>
    <mergeCell ref="H19:I19"/>
    <mergeCell ref="B20:C21"/>
    <mergeCell ref="D20:E20"/>
    <mergeCell ref="H20:I20"/>
    <mergeCell ref="D21:E21"/>
    <mergeCell ref="H21:I21"/>
    <mergeCell ref="O21:Q21"/>
    <mergeCell ref="R21:T21"/>
    <mergeCell ref="B22:C22"/>
    <mergeCell ref="D22:E22"/>
    <mergeCell ref="B24:D24"/>
    <mergeCell ref="G24:I24"/>
  </mergeCells>
  <phoneticPr fontId="1"/>
  <conditionalFormatting sqref="G20:G21">
    <cfRule type="containsBlanks" dxfId="0" priority="1">
      <formula>LEN(TRIM(G20))=0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妊婦</vt:lpstr>
      <vt:lpstr>多胎妊婦</vt:lpstr>
      <vt:lpstr>新生児聴覚検査【非課税】</vt:lpstr>
      <vt:lpstr>妊婦 (見本)</vt:lpstr>
      <vt:lpstr>多胎妊婦（見本）</vt:lpstr>
      <vt:lpstr>新生児聴覚検査非課税（見本）</vt:lpstr>
      <vt:lpstr>新生児聴覚検査【非課税】!Print_Area</vt:lpstr>
      <vt:lpstr>'新生児聴覚検査非課税（見本）'!Print_Area</vt:lpstr>
      <vt:lpstr>多胎妊婦!Print_Area</vt:lpstr>
      <vt:lpstr>'多胎妊婦（見本）'!Print_Area</vt:lpstr>
      <vt:lpstr>妊婦!Print_Area</vt:lpstr>
      <vt:lpstr>'妊婦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2025-09-08T05:29:47Z</cp:lastPrinted>
  <dcterms:created xsi:type="dcterms:W3CDTF">2024-01-16T05:08:09Z</dcterms:created>
  <dcterms:modified xsi:type="dcterms:W3CDTF">2026-03-03T00:55:03Z</dcterms:modified>
</cp:coreProperties>
</file>