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75上下水道局\業務課\下水会計関連\経営分析\R5\"/>
    </mc:Choice>
  </mc:AlternateContent>
  <workbookProtection workbookAlgorithmName="SHA-512" workbookHashValue="RDa4PB6VTVBmIbj0LXZE5FPFLIY4yzutp15ziu/NcX877b0KF1esxi/bXPT4eYo5mMJQwdH0RngRjX5EdXkyHw==" workbookSaltValue="NQWJbcrqEn9qGRu5xgvjkg==" workbookSpinCount="100000" lockStructure="1"/>
  <bookViews>
    <workbookView xWindow="0" yWindow="0" windowWidth="19560" windowHeight="8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<sst xmlns="http://schemas.openxmlformats.org/spreadsheetml/2006/main" count="231" uniqueCount="115">
  <si>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</si>
  <si>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</si>
  <si>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</si>
  <si>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</si>
  <si>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</si>
  <si>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</si>
  <si>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</si>
  <si>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</si>
  <si>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</si>
  <si>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</si>
  <si>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</si>
  <si>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</si>
  <si>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</si>
  <si>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</si>
  <si>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</si>
  <si>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</si>
  <si>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</si>
  <si>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</si>
  <si>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</si>
  <si>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</si>
  <si>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</si>
  <si>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</si>
  <si>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</si>
  <si>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</si>
  <si>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</si>
  <si>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</si>
  <si>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</si>
  <si>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</si>
  <si>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</si>
  <si>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</si>
  <si>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</si>
  <si>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</si>
  <si>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</si>
  <si>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</si>
  <si>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</si>
  <si>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</si>
  <si>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</si>
  <si>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</si>
  <si>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</si>
  <si>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</si>
  <si>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</si>
  <si>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</si>
  <si>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</si>
  <si>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</si>
  <si>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</si>
  <si>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</si>
  <si>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</si>
  <si>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</si>
  <si>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</si>
  <si>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</si>
  <si>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</si>
  <si>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</si>
  <si>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</si>
  <si>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</si>
  <si>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</si>
  <si>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</si>
  <si>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</si>
  <si>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</si>
  <si>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</si>
  <si>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</si>
  <si>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</si>
  <si>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</si>
  <si>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</si>
  <si>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</si>
  <si>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</si>
  <si>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</si>
  <si>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</si>
  <si>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</si>
  <si>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</si>
  <si>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</si>
  <si>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</si>
  <si>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</si>
  <si>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</si>
  <si>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</si>
  <si>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</si>
  <si>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</si>
  <si>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</si>
  <si>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</si>
  <si>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</si>
  <si>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</si>
  <si>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</si>
  <si>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</si>
  <si>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</si>
  <si>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</si>
  <si>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</si>
  <si>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</si>
  <si>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</si>
  <si>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</si>
  <si>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</si>
  <si>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</si>
  <si>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</si>
  <si>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</si>
  <si>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</si>
  <si>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</si>
  <si>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</si>
  <si>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</si>
  <si>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</si>
  <si>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</si>
  <si>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</si>
  <si>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</si>
  <si>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</si>
  <si>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</si>
  <si>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</si>
  <si>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</si>
  <si>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</si>
  <si>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</si>
  <si>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</si>
  <si>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</si>
  <si>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</si>
  <si>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</si>
  <si>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</si>
  <si>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</si>
  <si>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①経常収支比率が100%を超えており、②累積欠損金もないため、単年度収支は黒字で推移している。
⑤経費回収率が100%を下回っており、汚水処理に係る経費を下水道使用料で完全に賄えていない状況が続いている。主として委託料の増加による汚水処理原価の増加及び使用料の減少によるものである。
⑥汚水処理原価は、類似団体平均を下回っているが増加傾向にあることや、使用料収入が減少していることなどから、一般会計からの繰入金への依存が高まることが懸念される。更なる経費削減に努めるとともに、使用料改定も含めた収入の確保に向けた経営改善の取組を行う必要がある。
また、短期的な債務の支払い能力を示す③流動比率は100%を超えており、短期的に資金不足に陥る状況にはなっていない。
④企業債残高対事業規模比率は、類似団体平均値を下回る比率を保っている。今後、老朽化対策事業、地震対策（耐震化）事業及び浸水対策事業費に係る投資需要に伴う起債発行額の増加が見込まれているため、投資財政計画に基づき、計画的に更新と整備を進め、可能な限り起債額の平準化に努めていく必要がある。
⑦施設利用率及び⑧水洗化率は、類似団体平均値と比較すると高い数値で推移しているが、水質保全や使用料収入増加の観点から、今後も接続率向上の取組が必要である。
</t>
    <rPh sb="106" eb="109">
      <t>イタクリョウ</t>
    </rPh>
    <rPh sb="122" eb="124">
      <t>ゾウカ</t>
    </rPh>
    <rPh sb="124" eb="125">
      <t>オヨ</t>
    </rPh>
    <rPh sb="165" eb="167">
      <t>ゾウカ</t>
    </rPh>
    <rPh sb="167" eb="169">
      <t>ケイコウ</t>
    </rPh>
    <rPh sb="179" eb="181">
      <t>シュウニュウ</t>
    </rPh>
    <rPh sb="195" eb="199">
      <t>イッパンカイケイ</t>
    </rPh>
    <rPh sb="202" eb="205">
      <t>クリイレキン</t>
    </rPh>
    <rPh sb="207" eb="209">
      <t>イゾン</t>
    </rPh>
    <rPh sb="210" eb="211">
      <t>タカ</t>
    </rPh>
    <rPh sb="216" eb="218">
      <t>ケネン</t>
    </rPh>
    <rPh sb="377" eb="381">
      <t>ジシンタイサク</t>
    </rPh>
    <rPh sb="382" eb="385">
      <t>タイシンカ</t>
    </rPh>
    <rPh sb="386" eb="388">
      <t>ジギョウ</t>
    </rPh>
    <rPh sb="398" eb="399">
      <t>カカ</t>
    </rPh>
    <rPh sb="400" eb="404">
      <t>トウシジュヨウ</t>
    </rPh>
    <rPh sb="426" eb="428">
      <t>トウシ</t>
    </rPh>
    <rPh sb="428" eb="430">
      <t>ザイセイ</t>
    </rPh>
    <rPh sb="430" eb="432">
      <t>ケイカク</t>
    </rPh>
    <rPh sb="433" eb="434">
      <t>モト</t>
    </rPh>
    <rPh sb="521" eb="524">
      <t>シヨウリョウ</t>
    </rPh>
    <rPh sb="543" eb="545">
      <t>トリクミ</t>
    </rPh>
    <phoneticPr fontId="3"/>
  </si>
  <si>
    <t>①有形固定資産減価償却率については、類似団体平均値と同程度の水準となっているが、②管渠老朽化率が示す通り、法定耐用年数を超えた管渠延長の割合が、年々増えており、類似団体と比較しても高い状況となっている。
本市では、昭和28年から下水道事業に着手しており、下水道施設の老朽化が着々と進行している一方で、③管渠改善率は類似団体平均値と同程度の水準となっており、今後、将来的な更新需要に対応するため、引き続きストックマネジメント計画に基づく老朽化対策を着実に進め、持続的な下水道機能の確保を図る必要がある。</t>
    <rPh sb="22" eb="25">
      <t>ヘイキンチ</t>
    </rPh>
    <rPh sb="72" eb="74">
      <t>ネンネン</t>
    </rPh>
    <rPh sb="74" eb="75">
      <t>フ</t>
    </rPh>
    <rPh sb="92" eb="94">
      <t>ジョウキョウ</t>
    </rPh>
    <rPh sb="102" eb="103">
      <t>ホン</t>
    </rPh>
    <rPh sb="146" eb="148">
      <t>イッポウ</t>
    </rPh>
    <rPh sb="161" eb="164">
      <t>ヘイキンチ</t>
    </rPh>
    <rPh sb="165" eb="168">
      <t>ドウテイド</t>
    </rPh>
    <rPh sb="169" eb="171">
      <t>スイジュン</t>
    </rPh>
    <rPh sb="178" eb="180">
      <t>コンゴ</t>
    </rPh>
    <rPh sb="181" eb="184">
      <t>ショウライテキ</t>
    </rPh>
    <rPh sb="185" eb="189">
      <t>コウシンジュヨウ</t>
    </rPh>
    <rPh sb="190" eb="192">
      <t>タイオウ</t>
    </rPh>
    <rPh sb="197" eb="198">
      <t>ヒ</t>
    </rPh>
    <rPh sb="199" eb="200">
      <t>ツヅ</t>
    </rPh>
    <rPh sb="229" eb="232">
      <t>ジゾクテキ</t>
    </rPh>
    <rPh sb="233" eb="236">
      <t>ゲスイドウ</t>
    </rPh>
    <rPh sb="236" eb="238">
      <t>キノウ</t>
    </rPh>
    <rPh sb="239" eb="241">
      <t>カクホ</t>
    </rPh>
    <rPh sb="242" eb="243">
      <t>ハカ</t>
    </rPh>
    <phoneticPr fontId="3"/>
  </si>
  <si>
    <t xml:space="preserve">前年度と変わらない経営状態が維持されている。
今後は、下水道施設の老朽化対策、地震対策（耐震化）及び浸水対策事業により多額の更新・改築費用が見込まれている一方、人口減少に伴い使用料の増加は見込めず、極めて厳しい経営状況になることが懸念される。
サステナブルな経営の実現に向けて、経営戦略のローリング等による課題の早期発見に努めるとともに、使用料以外の収入に依存しないよう使用料の改定も含めた財源の確保、投資費用の平準化、コスト削減などの経営健全化の取組を着実に進める。
</t>
    <rPh sb="39" eb="43">
      <t>ジシンタイサク</t>
    </rPh>
    <rPh sb="44" eb="47">
      <t>タイシンカ</t>
    </rPh>
    <rPh sb="59" eb="61">
      <t>タガク</t>
    </rPh>
    <rPh sb="62" eb="64">
      <t>コウシン</t>
    </rPh>
    <rPh sb="65" eb="67">
      <t>カイチク</t>
    </rPh>
    <rPh sb="67" eb="69">
      <t>ヒヨウ</t>
    </rPh>
    <rPh sb="70" eb="72">
      <t>ミコ</t>
    </rPh>
    <rPh sb="87" eb="90">
      <t>シヨウリョウ</t>
    </rPh>
    <rPh sb="99" eb="100">
      <t>キワ</t>
    </rPh>
    <rPh sb="102" eb="103">
      <t>キビ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</si>
</sst>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0.05</c:v>
                </c:pt>
                <c:pt idx="3" formatCode="#,##0.00;&quot;△&quot;#,##0.00;&quot;-&quot;">
                  <c:v>0.09</c:v>
                </c:pt>
                <c:pt idx="4" formatCode="#,##0.00;&quot;△&quot;#,##0.00;&quot;-&quot;">
                  <c:v>0.06</c:v>
                </c:pt>
              </c:numCache>
            </c:numRef>
          </c:val>
          <c:extLst>
            <c:ext xmlns:c16="http://schemas.microsoft.com/office/drawing/2014/chart" uri="{C3380CC4-5D6E-409C-BE32-E72D297353CC}">
              <c16:uniqueId val="{00000000-D735-47BF-90CB-934CB768E5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735-47BF-90CB-934CB768E5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75.39</c:v>
                </c:pt>
                <c:pt idx="1">
                  <c:v>77.78</c:v>
                </c:pt>
                <c:pt idx="2">
                  <c:v>77.959999999999994</c:v>
                </c:pt>
                <c:pt idx="3">
                  <c:v>79.11</c:v>
                </c:pt>
                <c:pt idx="4">
                  <c:v>79.11</c:v>
                </c:pt>
              </c:numCache>
            </c:numRef>
          </c:val>
          <c:extLst>
            <c:ext xmlns:c16="http://schemas.microsoft.com/office/drawing/2014/chart" uri="{C3380CC4-5D6E-409C-BE32-E72D297353CC}">
              <c16:uniqueId val="{00000000-598D-40A3-99BF-0E62FDF5A2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598D-40A3-99BF-0E62FDF5A2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97.14</c:v>
                </c:pt>
                <c:pt idx="1">
                  <c:v>96.88</c:v>
                </c:pt>
                <c:pt idx="2">
                  <c:v>97.02</c:v>
                </c:pt>
                <c:pt idx="3">
                  <c:v>97.02</c:v>
                </c:pt>
                <c:pt idx="4">
                  <c:v>96.98</c:v>
                </c:pt>
              </c:numCache>
            </c:numRef>
          </c:val>
          <c:extLst>
            <c:ext xmlns:c16="http://schemas.microsoft.com/office/drawing/2014/chart" uri="{C3380CC4-5D6E-409C-BE32-E72D297353CC}">
              <c16:uniqueId val="{00000000-065D-4129-A4D2-8C9AF28245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65D-4129-A4D2-8C9AF28245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102.25</c:v>
                </c:pt>
                <c:pt idx="1">
                  <c:v>101.34</c:v>
                </c:pt>
                <c:pt idx="2">
                  <c:v>102.24</c:v>
                </c:pt>
                <c:pt idx="3">
                  <c:v>102.18</c:v>
                </c:pt>
                <c:pt idx="4">
                  <c:v>101.61</c:v>
                </c:pt>
              </c:numCache>
            </c:numRef>
          </c:val>
          <c:extLst>
            <c:ext xmlns:c16="http://schemas.microsoft.com/office/drawing/2014/chart" uri="{C3380CC4-5D6E-409C-BE32-E72D297353CC}">
              <c16:uniqueId val="{00000000-B9C1-4F19-809C-F8A5E52C2C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9C1-4F19-809C-F8A5E52C2C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20.61</c:v>
                </c:pt>
                <c:pt idx="1">
                  <c:v>23.6</c:v>
                </c:pt>
                <c:pt idx="2">
                  <c:v>24.63</c:v>
                </c:pt>
                <c:pt idx="3">
                  <c:v>27.51</c:v>
                </c:pt>
                <c:pt idx="4">
                  <c:v>29.62</c:v>
                </c:pt>
              </c:numCache>
            </c:numRef>
          </c:val>
          <c:extLst>
            <c:ext xmlns:c16="http://schemas.microsoft.com/office/drawing/2014/chart" uri="{C3380CC4-5D6E-409C-BE32-E72D297353CC}">
              <c16:uniqueId val="{00000000-6E5D-4C7A-9D62-4E2B8D038D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6E5D-4C7A-9D62-4E2B8D038D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6.94</c:v>
                </c:pt>
                <c:pt idx="1">
                  <c:v>7.35</c:v>
                </c:pt>
                <c:pt idx="2">
                  <c:v>7.83</c:v>
                </c:pt>
                <c:pt idx="3">
                  <c:v>9.25</c:v>
                </c:pt>
                <c:pt idx="4">
                  <c:v>10.32</c:v>
                </c:pt>
              </c:numCache>
            </c:numRef>
          </c:val>
          <c:extLst>
            <c:ext xmlns:c16="http://schemas.microsoft.com/office/drawing/2014/chart" uri="{C3380CC4-5D6E-409C-BE32-E72D297353CC}">
              <c16:uniqueId val="{00000000-1737-4CC1-9C90-9E023BD606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1737-4CC1-9C90-9E023BD606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89-44B2-B0A4-5579DB9E15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0989-44B2-B0A4-5579DB9E15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120.79</c:v>
                </c:pt>
                <c:pt idx="1">
                  <c:v>158.51</c:v>
                </c:pt>
                <c:pt idx="2">
                  <c:v>150.76</c:v>
                </c:pt>
                <c:pt idx="3">
                  <c:v>166.17</c:v>
                </c:pt>
                <c:pt idx="4">
                  <c:v>136.44</c:v>
                </c:pt>
              </c:numCache>
            </c:numRef>
          </c:val>
          <c:extLst>
            <c:ext xmlns:c16="http://schemas.microsoft.com/office/drawing/2014/chart" uri="{C3380CC4-5D6E-409C-BE32-E72D297353CC}">
              <c16:uniqueId val="{00000000-620E-455D-AF0B-0A5B0D1AEF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20E-455D-AF0B-0A5B0D1AEF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506.04</c:v>
                </c:pt>
                <c:pt idx="1">
                  <c:v>545.12</c:v>
                </c:pt>
                <c:pt idx="2">
                  <c:v>544.34</c:v>
                </c:pt>
                <c:pt idx="3">
                  <c:v>546.11</c:v>
                </c:pt>
                <c:pt idx="4">
                  <c:v>551.23</c:v>
                </c:pt>
              </c:numCache>
            </c:numRef>
          </c:val>
          <c:extLst>
            <c:ext xmlns:c16="http://schemas.microsoft.com/office/drawing/2014/chart" uri="{C3380CC4-5D6E-409C-BE32-E72D297353CC}">
              <c16:uniqueId val="{00000000-F735-4311-A658-5B2E5D5F7D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735-4311-A658-5B2E5D5F7D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96.1</c:v>
                </c:pt>
                <c:pt idx="1">
                  <c:v>98.4</c:v>
                </c:pt>
                <c:pt idx="2">
                  <c:v>99.3</c:v>
                </c:pt>
                <c:pt idx="3">
                  <c:v>95.4</c:v>
                </c:pt>
                <c:pt idx="4">
                  <c:v>93.3</c:v>
                </c:pt>
              </c:numCache>
            </c:numRef>
          </c:val>
          <c:extLst>
            <c:ext xmlns:c16="http://schemas.microsoft.com/office/drawing/2014/chart" uri="{C3380CC4-5D6E-409C-BE32-E72D297353CC}">
              <c16:uniqueId val="{00000000-4296-456B-9AB3-ABD6CFF9FD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4296-456B-9AB3-ABD6CFF9FD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123.86</c:v>
                </c:pt>
                <c:pt idx="1">
                  <c:v>120.11</c:v>
                </c:pt>
                <c:pt idx="2">
                  <c:v>118.84</c:v>
                </c:pt>
                <c:pt idx="3">
                  <c:v>123.65</c:v>
                </c:pt>
                <c:pt idx="4">
                  <c:v>126.44</c:v>
                </c:pt>
              </c:numCache>
            </c:numRef>
          </c:val>
          <c:extLst>
            <c:ext xmlns:c16="http://schemas.microsoft.com/office/drawing/2014/chart" uri="{C3380CC4-5D6E-409C-BE32-E72D297353CC}">
              <c16:uniqueId val="{00000000-ECC2-4120-8FE0-F8B3902AC6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ECC2-4120-8FE0-F8B3902AC6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山口県　下松市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自治体職員</v>
      </c>
      <c r="AE8" s="71"/>
      <c r="AF8" s="71"/>
      <c r="AG8" s="71"/>
      <c r="AH8" s="71"/>
      <c r="AI8" s="71"/>
      <c r="AJ8" s="71"/>
      <c r="AK8" s="3"/>
      <c r="AL8" s="44">
        <f>データ!S6</f>
        <v>56866</v>
      </c>
      <c r="AM8" s="44"/>
      <c r="AN8" s="44"/>
      <c r="AO8" s="44"/>
      <c r="AP8" s="44"/>
      <c r="AQ8" s="44"/>
      <c r="AR8" s="44"/>
      <c r="AS8" s="44"/>
      <c r="AT8" s="45">
        <f>データ!T6</f>
        <v>89.34</v>
      </c>
      <c r="AU8" s="45"/>
      <c r="AV8" s="45"/>
      <c r="AW8" s="45"/>
      <c r="AX8" s="45"/>
      <c r="AY8" s="45"/>
      <c r="AZ8" s="45"/>
      <c r="BA8" s="45"/>
      <c r="BB8" s="45">
        <f>データ!U6</f>
        <v>636.51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64.180000000000007</v>
      </c>
      <c r="J10" s="45"/>
      <c r="K10" s="45"/>
      <c r="L10" s="45"/>
      <c r="M10" s="45"/>
      <c r="N10" s="45"/>
      <c r="O10" s="45"/>
      <c r="P10" s="45">
        <f>データ!P6</f>
        <v>90.62</v>
      </c>
      <c r="Q10" s="45"/>
      <c r="R10" s="45"/>
      <c r="S10" s="45"/>
      <c r="T10" s="45"/>
      <c r="U10" s="45"/>
      <c r="V10" s="45"/>
      <c r="W10" s="45">
        <f>データ!Q6</f>
        <v>75.34</v>
      </c>
      <c r="X10" s="45"/>
      <c r="Y10" s="45"/>
      <c r="Z10" s="45"/>
      <c r="AA10" s="45"/>
      <c r="AB10" s="45"/>
      <c r="AC10" s="45"/>
      <c r="AD10" s="44">
        <f>データ!R6</f>
        <v>2200</v>
      </c>
      <c r="AE10" s="44"/>
      <c r="AF10" s="44"/>
      <c r="AG10" s="44"/>
      <c r="AH10" s="44"/>
      <c r="AI10" s="44"/>
      <c r="AJ10" s="44"/>
      <c r="AK10" s="2"/>
      <c r="AL10" s="44">
        <f>データ!V6</f>
        <v>51348</v>
      </c>
      <c r="AM10" s="44"/>
      <c r="AN10" s="44"/>
      <c r="AO10" s="44"/>
      <c r="AP10" s="44"/>
      <c r="AQ10" s="44"/>
      <c r="AR10" s="44"/>
      <c r="AS10" s="44"/>
      <c r="AT10" s="45">
        <f>データ!W6</f>
        <v>11.9</v>
      </c>
      <c r="AU10" s="45"/>
      <c r="AV10" s="45"/>
      <c r="AW10" s="45"/>
      <c r="AX10" s="45"/>
      <c r="AY10" s="45"/>
      <c r="AZ10" s="45"/>
      <c r="BA10" s="45"/>
      <c r="BB10" s="45">
        <f>データ!X6</f>
        <v>4314.96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tzV0SNbZru3vU1FcD4szdYd+Ksr9doyP+5mXh2TT51mlMZYIMJoigXFeHMNP6X3+ALd5TJjuYEXg44y0yU3pQ==" saltValue="2m/lRJF1AdZZJkTB0hEF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64.180000000000007</v>
      </c>
      <c r="P6" s="20">
        <f t="shared" si="3"/>
        <v>90.62</v>
      </c>
      <c r="Q6" s="20">
        <f t="shared" si="3"/>
        <v>75.34</v>
      </c>
      <c r="R6" s="20">
        <f t="shared" si="3"/>
        <v>2200</v>
      </c>
      <c r="S6" s="20">
        <f t="shared" si="3"/>
        <v>56866</v>
      </c>
      <c r="T6" s="20">
        <f t="shared" si="3"/>
        <v>89.34</v>
      </c>
      <c r="U6" s="20">
        <f t="shared" si="3"/>
        <v>636.51</v>
      </c>
      <c r="V6" s="20">
        <f t="shared" si="3"/>
        <v>51348</v>
      </c>
      <c r="W6" s="20">
        <f t="shared" si="3"/>
        <v>11.9</v>
      </c>
      <c r="X6" s="20">
        <f t="shared" si="3"/>
        <v>4314.96</v>
      </c>
      <c r="Y6" s="21">
        <f>IF(Y7="",NA(),Y7)</f>
        <v>102.25</v>
      </c>
      <c r="Z6" s="21">
        <f t="shared" ref="Z6:AH6" si="4">IF(Z7="",NA(),Z7)</f>
        <v>101.34</v>
      </c>
      <c r="AA6" s="21">
        <f t="shared" si="4"/>
        <v>102.24</v>
      </c>
      <c r="AB6" s="21">
        <f t="shared" si="4"/>
        <v>102.18</v>
      </c>
      <c r="AC6" s="21">
        <f t="shared" si="4"/>
        <v>101.61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120.79</v>
      </c>
      <c r="AV6" s="21">
        <f t="shared" ref="AV6:BD6" si="6">IF(AV7="",NA(),AV7)</f>
        <v>158.51</v>
      </c>
      <c r="AW6" s="21">
        <f t="shared" si="6"/>
        <v>150.76</v>
      </c>
      <c r="AX6" s="21">
        <f t="shared" si="6"/>
        <v>166.17</v>
      </c>
      <c r="AY6" s="21">
        <f t="shared" si="6"/>
        <v>136.44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506.04</v>
      </c>
      <c r="BG6" s="21">
        <f t="shared" ref="BG6:BO6" si="7">IF(BG7="",NA(),BG7)</f>
        <v>545.12</v>
      </c>
      <c r="BH6" s="21">
        <f t="shared" si="7"/>
        <v>544.34</v>
      </c>
      <c r="BI6" s="21">
        <f t="shared" si="7"/>
        <v>546.11</v>
      </c>
      <c r="BJ6" s="21">
        <f t="shared" si="7"/>
        <v>551.23</v>
      </c>
      <c r="BK6" s="21">
        <f t="shared" si="7"/>
        <v>847.44</v>
      </c>
      <c r="BL6" s="21">
        <f t="shared" si="7"/>
        <v>857.88</v>
      </c>
      <c r="BM6" s="21">
        <f t="shared" si="7"/>
        <v>825.1</v>
      </c>
      <c r="BN6" s="21">
        <f t="shared" si="7"/>
        <v>789.87</v>
      </c>
      <c r="BO6" s="21">
        <f t="shared" si="7"/>
        <v>749.43</v>
      </c>
      <c r="BP6" s="20" t="str">
        <f>IF(BP7="","",IF(BP7="-","【-】","【"&amp;SUBSTITUTE(TEXT(BP7,"#,##0.00"),"-","△")&amp;"】"))</f>
        <v>【630.82】</v>
      </c>
      <c r="BQ6" s="21">
        <f>IF(BQ7="",NA(),BQ7)</f>
        <v>96.1</v>
      </c>
      <c r="BR6" s="21">
        <f t="shared" ref="BR6:BZ6" si="8">IF(BR7="",NA(),BR7)</f>
        <v>98.4</v>
      </c>
      <c r="BS6" s="21">
        <f t="shared" si="8"/>
        <v>99.3</v>
      </c>
      <c r="BT6" s="21">
        <f t="shared" si="8"/>
        <v>95.4</v>
      </c>
      <c r="BU6" s="21">
        <f t="shared" si="8"/>
        <v>93.3</v>
      </c>
      <c r="BV6" s="21">
        <f t="shared" si="8"/>
        <v>94.69</v>
      </c>
      <c r="BW6" s="21">
        <f t="shared" si="8"/>
        <v>94.97</v>
      </c>
      <c r="BX6" s="21">
        <f t="shared" si="8"/>
        <v>97.07</v>
      </c>
      <c r="BY6" s="21">
        <f t="shared" si="8"/>
        <v>98.06</v>
      </c>
      <c r="BZ6" s="21">
        <f t="shared" si="8"/>
        <v>98.46</v>
      </c>
      <c r="CA6" s="20" t="str">
        <f>IF(CA7="","",IF(CA7="-","【-】","【"&amp;SUBSTITUTE(TEXT(CA7,"#,##0.00"),"-","△")&amp;"】"))</f>
        <v>【97.81】</v>
      </c>
      <c r="CB6" s="21">
        <f>IF(CB7="",NA(),CB7)</f>
        <v>123.86</v>
      </c>
      <c r="CC6" s="21">
        <f t="shared" ref="CC6:CK6" si="9">IF(CC7="",NA(),CC7)</f>
        <v>120.11</v>
      </c>
      <c r="CD6" s="21">
        <f t="shared" si="9"/>
        <v>118.84</v>
      </c>
      <c r="CE6" s="21">
        <f t="shared" si="9"/>
        <v>123.65</v>
      </c>
      <c r="CF6" s="21">
        <f t="shared" si="9"/>
        <v>126.44</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75.39</v>
      </c>
      <c r="CN6" s="21">
        <f t="shared" ref="CN6:CV6" si="10">IF(CN7="",NA(),CN7)</f>
        <v>77.78</v>
      </c>
      <c r="CO6" s="21">
        <f t="shared" si="10"/>
        <v>77.959999999999994</v>
      </c>
      <c r="CP6" s="21">
        <f t="shared" si="10"/>
        <v>79.11</v>
      </c>
      <c r="CQ6" s="21">
        <f t="shared" si="10"/>
        <v>79.11</v>
      </c>
      <c r="CR6" s="21">
        <f t="shared" si="10"/>
        <v>68.31</v>
      </c>
      <c r="CS6" s="21">
        <f t="shared" si="10"/>
        <v>65.28</v>
      </c>
      <c r="CT6" s="21">
        <f t="shared" si="10"/>
        <v>64.92</v>
      </c>
      <c r="CU6" s="21">
        <f t="shared" si="10"/>
        <v>64.14</v>
      </c>
      <c r="CV6" s="21">
        <f t="shared" si="10"/>
        <v>63.71</v>
      </c>
      <c r="CW6" s="20" t="str">
        <f>IF(CW7="","",IF(CW7="-","【-】","【"&amp;SUBSTITUTE(TEXT(CW7,"#,##0.00"),"-","△")&amp;"】"))</f>
        <v>【58.94】</v>
      </c>
      <c r="CX6" s="21">
        <f>IF(CX7="",NA(),CX7)</f>
        <v>97.14</v>
      </c>
      <c r="CY6" s="21">
        <f t="shared" ref="CY6:DG6" si="11">IF(CY7="",NA(),CY7)</f>
        <v>96.88</v>
      </c>
      <c r="CZ6" s="21">
        <f t="shared" si="11"/>
        <v>97.02</v>
      </c>
      <c r="DA6" s="21">
        <f t="shared" si="11"/>
        <v>97.02</v>
      </c>
      <c r="DB6" s="21">
        <f t="shared" si="11"/>
        <v>96.98</v>
      </c>
      <c r="DC6" s="21">
        <f t="shared" si="11"/>
        <v>92.62</v>
      </c>
      <c r="DD6" s="21">
        <f t="shared" si="11"/>
        <v>92.72</v>
      </c>
      <c r="DE6" s="21">
        <f t="shared" si="11"/>
        <v>92.88</v>
      </c>
      <c r="DF6" s="21">
        <f t="shared" si="11"/>
        <v>92.9</v>
      </c>
      <c r="DG6" s="21">
        <f t="shared" si="11"/>
        <v>92.89</v>
      </c>
      <c r="DH6" s="20" t="str">
        <f>IF(DH7="","",IF(DH7="-","【-】","【"&amp;SUBSTITUTE(TEXT(DH7,"#,##0.00"),"-","△")&amp;"】"))</f>
        <v>【95.91】</v>
      </c>
      <c r="DI6" s="21">
        <f>IF(DI7="",NA(),DI7)</f>
        <v>20.61</v>
      </c>
      <c r="DJ6" s="21">
        <f t="shared" ref="DJ6:DR6" si="12">IF(DJ7="",NA(),DJ7)</f>
        <v>23.6</v>
      </c>
      <c r="DK6" s="21">
        <f t="shared" si="12"/>
        <v>24.63</v>
      </c>
      <c r="DL6" s="21">
        <f t="shared" si="12"/>
        <v>27.51</v>
      </c>
      <c r="DM6" s="21">
        <f t="shared" si="12"/>
        <v>29.62</v>
      </c>
      <c r="DN6" s="21">
        <f t="shared" si="12"/>
        <v>26.36</v>
      </c>
      <c r="DO6" s="21">
        <f t="shared" si="12"/>
        <v>23.79</v>
      </c>
      <c r="DP6" s="21">
        <f t="shared" si="12"/>
        <v>25.66</v>
      </c>
      <c r="DQ6" s="21">
        <f t="shared" si="12"/>
        <v>27.46</v>
      </c>
      <c r="DR6" s="21">
        <f t="shared" si="12"/>
        <v>29.93</v>
      </c>
      <c r="DS6" s="20" t="str">
        <f>IF(DS7="","",IF(DS7="-","【-】","【"&amp;SUBSTITUTE(TEXT(DS7,"#,##0.00"),"-","△")&amp;"】"))</f>
        <v>【41.09】</v>
      </c>
      <c r="DT6" s="21">
        <f>IF(DT7="",NA(),DT7)</f>
        <v>6.94</v>
      </c>
      <c r="DU6" s="21">
        <f t="shared" ref="DU6:EC6" si="13">IF(DU7="",NA(),DU7)</f>
        <v>7.35</v>
      </c>
      <c r="DV6" s="21">
        <f t="shared" si="13"/>
        <v>7.83</v>
      </c>
      <c r="DW6" s="21">
        <f t="shared" si="13"/>
        <v>9.25</v>
      </c>
      <c r="DX6" s="21">
        <f t="shared" si="13"/>
        <v>10.32</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1">
        <f t="shared" si="14"/>
        <v>0.05</v>
      </c>
      <c r="EH6" s="21">
        <f t="shared" si="14"/>
        <v>0.09</v>
      </c>
      <c r="EI6" s="21">
        <f t="shared" si="14"/>
        <v>0.06</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352071</v>
      </c>
      <c r="D7" s="23">
        <v>46</v>
      </c>
      <c r="E7" s="23">
        <v>17</v>
      </c>
      <c r="F7" s="23">
        <v>1</v>
      </c>
      <c r="G7" s="23">
        <v>0</v>
      </c>
      <c r="H7" s="23" t="s">
        <v>96</v>
      </c>
      <c r="I7" s="23" t="s">
        <v>97</v>
      </c>
      <c r="J7" s="23" t="s">
        <v>98</v>
      </c>
      <c r="K7" s="23" t="s">
        <v>99</v>
      </c>
      <c r="L7" s="23" t="s">
        <v>100</v>
      </c>
      <c r="M7" s="23" t="s">
        <v>101</v>
      </c>
      <c r="N7" s="24" t="s">
        <v>102</v>
      </c>
      <c r="O7" s="24">
        <v>64.180000000000007</v>
      </c>
      <c r="P7" s="24">
        <v>90.62</v>
      </c>
      <c r="Q7" s="24">
        <v>75.34</v>
      </c>
      <c r="R7" s="24">
        <v>2200</v>
      </c>
      <c r="S7" s="24">
        <v>56866</v>
      </c>
      <c r="T7" s="24">
        <v>89.34</v>
      </c>
      <c r="U7" s="24">
        <v>636.51</v>
      </c>
      <c r="V7" s="24">
        <v>51348</v>
      </c>
      <c r="W7" s="24">
        <v>11.9</v>
      </c>
      <c r="X7" s="24">
        <v>4314.96</v>
      </c>
      <c r="Y7" s="24">
        <v>102.25</v>
      </c>
      <c r="Z7" s="24">
        <v>101.34</v>
      </c>
      <c r="AA7" s="24">
        <v>102.24</v>
      </c>
      <c r="AB7" s="24">
        <v>102.18</v>
      </c>
      <c r="AC7" s="24">
        <v>101.61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120.79</v>
      </c>
      <c r="AV7" s="24">
        <v>158.51</v>
      </c>
      <c r="AW7" s="24">
        <v>150.76</v>
      </c>
      <c r="AX7" s="24">
        <v>166.17</v>
      </c>
      <c r="AY7" s="24">
        <v>136.44</v>
      </c>
      <c r="AZ7" s="24">
        <v>68.180000000000007</v>
      </c>
      <c r="BA7" s="24">
        <v>67.930000000000007</v>
      </c>
      <c r="BB7" s="24">
        <v>68.53</v>
      </c>
      <c r="BC7" s="24">
        <v>69.180000000000007</v>
      </c>
      <c r="BD7" s="24">
        <v>76.319999999999993</v>
      </c>
      <c r="BE7" s="24">
        <v>78.430000000000007</v>
      </c>
      <c r="BF7" s="24">
        <v>506.04</v>
      </c>
      <c r="BG7" s="24">
        <v>545.12</v>
      </c>
      <c r="BH7" s="24">
        <v>544.34</v>
      </c>
      <c r="BI7" s="24">
        <v>546.11</v>
      </c>
      <c r="BJ7" s="24">
        <v>551.23</v>
      </c>
      <c r="BK7" s="24">
        <v>847.44</v>
      </c>
      <c r="BL7" s="24">
        <v>857.88</v>
      </c>
      <c r="BM7" s="24">
        <v>825.1</v>
      </c>
      <c r="BN7" s="24">
        <v>789.87</v>
      </c>
      <c r="BO7" s="24">
        <v>749.43</v>
      </c>
      <c r="BP7" s="24">
        <v>630.82000000000005</v>
      </c>
      <c r="BQ7" s="24">
        <v>96.1</v>
      </c>
      <c r="BR7" s="24">
        <v>98.4</v>
      </c>
      <c r="BS7" s="24">
        <v>99.3</v>
      </c>
      <c r="BT7" s="24">
        <v>95.4</v>
      </c>
      <c r="BU7" s="24">
        <v>93.3</v>
      </c>
      <c r="BV7" s="24">
        <v>94.69</v>
      </c>
      <c r="BW7" s="24">
        <v>94.97</v>
      </c>
      <c r="BX7" s="24">
        <v>97.07</v>
      </c>
      <c r="BY7" s="24">
        <v>98.06</v>
      </c>
      <c r="BZ7" s="24">
        <v>98.46</v>
      </c>
      <c r="CA7" s="24">
        <v>97.81</v>
      </c>
      <c r="CB7" s="24">
        <v>123.86</v>
      </c>
      <c r="CC7" s="24">
        <v>120.11</v>
      </c>
      <c r="CD7" s="24">
        <v>118.84</v>
      </c>
      <c r="CE7" s="24">
        <v>123.65</v>
      </c>
      <c r="CF7" s="24">
        <v>126.44</v>
      </c>
      <c r="CG7" s="24">
        <v>159.78</v>
      </c>
      <c r="CH7" s="24">
        <v>159.49</v>
      </c>
      <c r="CI7" s="24">
        <v>157.81</v>
      </c>
      <c r="CJ7" s="24">
        <v>157.37</v>
      </c>
      <c r="CK7" s="24">
        <v>157.44999999999999</v>
      </c>
      <c r="CL7" s="24">
        <v>138.75</v>
      </c>
      <c r="CM7" s="24">
        <v>75.39</v>
      </c>
      <c r="CN7" s="24">
        <v>77.78</v>
      </c>
      <c r="CO7" s="24">
        <v>77.959999999999994</v>
      </c>
      <c r="CP7" s="24">
        <v>79.11</v>
      </c>
      <c r="CQ7" s="24">
        <v>79.11</v>
      </c>
      <c r="CR7" s="24">
        <v>68.31</v>
      </c>
      <c r="CS7" s="24">
        <v>65.28</v>
      </c>
      <c r="CT7" s="24">
        <v>64.92</v>
      </c>
      <c r="CU7" s="24">
        <v>64.14</v>
      </c>
      <c r="CV7" s="24">
        <v>63.71</v>
      </c>
      <c r="CW7" s="24">
        <v>58.94</v>
      </c>
      <c r="CX7" s="24">
        <v>97.14</v>
      </c>
      <c r="CY7" s="24">
        <v>96.88</v>
      </c>
      <c r="CZ7" s="24">
        <v>97.02</v>
      </c>
      <c r="DA7" s="24">
        <v>97.02</v>
      </c>
      <c r="DB7" s="24">
        <v>96.98</v>
      </c>
      <c r="DC7" s="24">
        <v>92.62</v>
      </c>
      <c r="DD7" s="24">
        <v>92.72</v>
      </c>
      <c r="DE7" s="24">
        <v>92.88</v>
      </c>
      <c r="DF7" s="24">
        <v>92.9</v>
      </c>
      <c r="DG7" s="24">
        <v>92.89</v>
      </c>
      <c r="DH7" s="24">
        <v>95.91</v>
      </c>
      <c r="DI7" s="24">
        <v>20.61</v>
      </c>
      <c r="DJ7" s="24">
        <v>23.6</v>
      </c>
      <c r="DK7" s="24">
        <v>24.63</v>
      </c>
      <c r="DL7" s="24">
        <v>27.51</v>
      </c>
      <c r="DM7" s="24">
        <v>29.62</v>
      </c>
      <c r="DN7" s="24">
        <v>26.36</v>
      </c>
      <c r="DO7" s="24">
        <v>23.79</v>
      </c>
      <c r="DP7" s="24">
        <v>25.66</v>
      </c>
      <c r="DQ7" s="24">
        <v>27.46</v>
      </c>
      <c r="DR7" s="24">
        <v>29.93</v>
      </c>
      <c r="DS7" s="24">
        <v>41.09</v>
      </c>
      <c r="DT7" s="24">
        <v>6.94</v>
      </c>
      <c r="DU7" s="24">
        <v>7.35</v>
      </c>
      <c r="DV7" s="24">
        <v>7.83</v>
      </c>
      <c r="DW7" s="24">
        <v>9.25</v>
      </c>
      <c r="DX7" s="24">
        <v>10.32</v>
      </c>
      <c r="DY7" s="24">
        <v>1.43</v>
      </c>
      <c r="DZ7" s="24">
        <v>1.22</v>
      </c>
      <c r="EA7" s="24">
        <v>1.61</v>
      </c>
      <c r="EB7" s="24">
        <v>2.08</v>
      </c>
      <c r="EC7" s="24">
        <v>2.74</v>
      </c>
      <c r="ED7" s="24">
        <v>8.68</v>
      </c>
      <c r="EE7" s="24">
        <v>0</v>
      </c>
      <c r="EF7" s="24">
        <v>0</v>
      </c>
      <c r="EG7" s="24">
        <v>0.05</v>
      </c>
      <c r="EH7" s="24">
        <v>0.09</v>
      </c>
      <c r="EI7" s="24">
        <v>0.06</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寺尾　舞</cp:lastModifiedBy>
  <cp:lastPrinted>2025-02-10T06:42:53Z</cp:lastPrinted>
  <dcterms:created xsi:type="dcterms:W3CDTF">2025-01-24T07:05:54Z</dcterms:created>
  <dcterms:modified xsi:type="dcterms:W3CDTF">2025-02-10T07:05:17Z</dcterms:modified>
  <cp:category/>
</cp:coreProperties>
</file>