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385\Desktop\経理\回答\経営比較分析\R1\最終提出分\"/>
    </mc:Choice>
  </mc:AlternateContent>
  <workbookProtection workbookAlgorithmName="SHA-512" workbookHashValue="Y6XrJEguKl+icKwQ3xLoG2zA2gCgPIlz/7QXqxppwD6/1IuvJtmy/6s0iBkkIqw+mBl+qzB4Xs0sddsY8Ck4iQ==" workbookSaltValue="wIc95rcaaSHtpqGUqATx0Q==" workbookSpinCount="100000" lockStructure="1"/>
  <bookViews>
    <workbookView xWindow="0" yWindow="0" windowWidth="19545" windowHeight="814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<sst xmlns="http://schemas.openxmlformats.org/spreadsheetml/2006/main" count="220" uniqueCount="108">
  <si>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</si>
  <si>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</si>
  <si>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</si>
  <si>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</si>
  <si>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</si>
  <si>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</si>
  <si>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</si>
  <si>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</si>
  <si>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</si>
  <si>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</si>
  <si>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</si>
  <si>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</si>
  <si>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</si>
  <si>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</si>
  <si>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</si>
  <si>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</si>
  <si>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</si>
  <si>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</si>
  <si>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</si>
  <si>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</si>
  <si>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</si>
  <si>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</si>
  <si>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</si>
  <si>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</si>
  <si>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</si>
  <si>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</si>
  <si>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</si>
  <si>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</si>
  <si>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</si>
  <si>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</si>
  <si>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</si>
  <si>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</si>
  <si>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</si>
  <si>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</si>
  <si>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</si>
  <si>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</si>
  <si>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</si>
  <si>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</si>
  <si>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</si>
  <si>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</si>
  <si>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</si>
  <si>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</si>
  <si>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</si>
  <si>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</si>
  <si>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</si>
  <si>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</si>
  <si>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</si>
  <si>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</si>
  <si>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</si>
  <si>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</si>
  <si>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</si>
  <si>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</si>
  <si>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</si>
  <si>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</si>
  <si>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</si>
  <si>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</si>
  <si>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</si>
  <si>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</si>
  <si>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</si>
  <si>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</si>
  <si>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</si>
  <si>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</si>
  <si>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</si>
  <si>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</si>
  <si>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</si>
  <si>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</si>
  <si>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</si>
  <si>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</si>
  <si>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</si>
  <si>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</si>
  <si>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</si>
  <si>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</si>
  <si>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</si>
  <si>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</si>
  <si>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</si>
  <si>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</si>
  <si>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</si>
  <si>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</si>
  <si>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</si>
  <si>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</si>
  <si>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</si>
  <si>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</si>
  <si>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</si>
  <si>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</si>
  <si>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</si>
  <si>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</si>
  <si>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</si>
  <si>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</si>
  <si>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</si>
  <si>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</si>
  <si>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</si>
  <si>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</si>
  <si>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</si>
  <si>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</si>
  <si>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</si>
  <si>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水道事業</t>
  </si>
  <si>
    <t>簡易水道事業</t>
  </si>
  <si>
    <t>C4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</si>
  <si>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</si>
  <si>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</si>
  <si>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</si>
  <si>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</si>
  <si>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</si>
  <si>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</si>
  <si>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</si>
  <si>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類似団体と比較すると②管路経年化率はかなり良い。
　下松市簡易水道事業の浄水場や送配水管などの主要施設はほとんどが昭和54年度に建設されたもので、老朽化が目立ち特に送配水管の経年劣化による漏水件数の増加と有収率の低下が顕著であった。
　これを踏まえ平成24年3月に下松市簡易水道事業中期経営計画を策定し、平成24年度から平成26年度の3箇年で配水管の全面更新を行った。
　これにより当面、②管路経年化率は0％で推移する。管路を含む施設更新計画も当面ないため③管路更新率も0％で推移し、①有形固定資産減価償却率は逓増していくと見込まれる。</t>
    <phoneticPr fontId="17"/>
  </si>
  <si>
    <t>　平成24年3月に下松市簡易水道事業中期経営計画を策定し、さらに、平成31年3月に下松市簡易水道事業経営戦略を策定して経営基盤の強化に努めている。
　平成24年度から平成26年度の3箇年で配水管の全面更新を行い有収率の向上につなげたものの、下松市簡易水道事業は厳しい経営環境下にあり、一般会計からの補助金により成立している状況である。
　独立採算制の原則から料金改定が望ましいが、市内での料金格差を是正する観点から政策的判断のもと水道事業と同一料金体系を採用しているため、簡易水道事業単独での料金改定は困難であり、今後も収支不足額について一般会計から継続して繰入を行う必要がある。</t>
    <rPh sb="33" eb="35">
      <t>ヘイセイ</t>
    </rPh>
    <rPh sb="37" eb="38">
      <t>ネン</t>
    </rPh>
    <rPh sb="39" eb="40">
      <t>ガツ</t>
    </rPh>
    <rPh sb="41" eb="44">
      <t>クダマツシ</t>
    </rPh>
    <rPh sb="44" eb="46">
      <t>カンイ</t>
    </rPh>
    <rPh sb="46" eb="48">
      <t>スイドウ</t>
    </rPh>
    <rPh sb="48" eb="50">
      <t>ジギョウ</t>
    </rPh>
    <rPh sb="50" eb="52">
      <t>ケイエイ</t>
    </rPh>
    <rPh sb="52" eb="54">
      <t>センリャク</t>
    </rPh>
    <rPh sb="55" eb="57">
      <t>サクテイ</t>
    </rPh>
    <rPh sb="105" eb="108">
      <t>ユウシュウリツ</t>
    </rPh>
    <rPh sb="109" eb="111">
      <t>コウジョウ</t>
    </rPh>
    <rPh sb="120" eb="123">
      <t>クダマツシ</t>
    </rPh>
    <rPh sb="123" eb="129">
      <t>カンイスイドウジギョウ</t>
    </rPh>
    <rPh sb="130" eb="131">
      <t>キビ</t>
    </rPh>
    <rPh sb="133" eb="135">
      <t>ケイエイ</t>
    </rPh>
    <rPh sb="135" eb="137">
      <t>カンキョウ</t>
    </rPh>
    <rPh sb="137" eb="138">
      <t>シタ</t>
    </rPh>
    <rPh sb="142" eb="146">
      <t>イッパンカイケイ</t>
    </rPh>
    <rPh sb="149" eb="152">
      <t>ホジョキン</t>
    </rPh>
    <rPh sb="155" eb="157">
      <t>セイリツ</t>
    </rPh>
    <rPh sb="161" eb="163">
      <t>ジョウキョウ</t>
    </rPh>
    <rPh sb="169" eb="171">
      <t>ドクリツ</t>
    </rPh>
    <rPh sb="171" eb="173">
      <t>サイサン</t>
    </rPh>
    <rPh sb="173" eb="174">
      <t>セイ</t>
    </rPh>
    <rPh sb="175" eb="177">
      <t>ゲンソク</t>
    </rPh>
    <rPh sb="179" eb="181">
      <t>リョウキン</t>
    </rPh>
    <rPh sb="181" eb="183">
      <t>カイテイ</t>
    </rPh>
    <rPh sb="184" eb="185">
      <t>ノゾ</t>
    </rPh>
    <rPh sb="190" eb="192">
      <t>シナイ</t>
    </rPh>
    <rPh sb="194" eb="196">
      <t>リョウキン</t>
    </rPh>
    <rPh sb="196" eb="198">
      <t>カクサ</t>
    </rPh>
    <rPh sb="199" eb="201">
      <t>ゼセイ</t>
    </rPh>
    <rPh sb="203" eb="205">
      <t>カンテン</t>
    </rPh>
    <rPh sb="207" eb="210">
      <t>セイサクテキ</t>
    </rPh>
    <rPh sb="210" eb="212">
      <t>ハンダン</t>
    </rPh>
    <rPh sb="215" eb="217">
      <t>スイドウ</t>
    </rPh>
    <rPh sb="217" eb="219">
      <t>ジギョウ</t>
    </rPh>
    <rPh sb="220" eb="222">
      <t>ドウイツ</t>
    </rPh>
    <rPh sb="222" eb="224">
      <t>リョウキン</t>
    </rPh>
    <rPh sb="224" eb="226">
      <t>タイケイ</t>
    </rPh>
    <rPh sb="227" eb="229">
      <t>サイヨウ</t>
    </rPh>
    <rPh sb="236" eb="242">
      <t>カンイスイドウジギョウ</t>
    </rPh>
    <rPh sb="242" eb="244">
      <t>タンドク</t>
    </rPh>
    <rPh sb="246" eb="248">
      <t>リョウキン</t>
    </rPh>
    <rPh sb="248" eb="250">
      <t>カイテイ</t>
    </rPh>
    <rPh sb="251" eb="253">
      <t>コンナン</t>
    </rPh>
    <rPh sb="257" eb="259">
      <t>コンゴ</t>
    </rPh>
    <rPh sb="260" eb="262">
      <t>シュウシ</t>
    </rPh>
    <rPh sb="262" eb="264">
      <t>フソク</t>
    </rPh>
    <rPh sb="264" eb="265">
      <t>ガク</t>
    </rPh>
    <rPh sb="269" eb="271">
      <t>イッパン</t>
    </rPh>
    <rPh sb="271" eb="273">
      <t>カイケイ</t>
    </rPh>
    <rPh sb="275" eb="277">
      <t>ケイゾク</t>
    </rPh>
    <rPh sb="279" eb="281">
      <t>クリイレ</t>
    </rPh>
    <rPh sb="282" eb="283">
      <t>オコナ</t>
    </rPh>
    <rPh sb="284" eb="286">
      <t>ヒツヨウ</t>
    </rPh>
    <phoneticPr fontId="17"/>
  </si>
  <si>
    <r>
      <t>　</t>
    </r>
    <r>
      <rPr>
        <sz val="10"/>
        <rFont val="ＭＳ ゴシック"/>
        <family val="3"/>
        <charset val="128"/>
      </rPr>
      <t>下松市簡易水道事業は市街地より北部にある中山間地域の米川地区に給水を行っている。給水区域内は給水人口の増加や開発も望めないため、当初より採算性に乏しく厳しい経営環境で、一般会計補助金により経営が成立している状況である。</t>
    </r>
    <r>
      <rPr>
        <sz val="10"/>
        <color theme="1"/>
        <rFont val="ＭＳ ゴシック"/>
        <family val="3"/>
        <charset val="128"/>
      </rPr>
      <t xml:space="preserve">
　①経常収支比率②累積欠損金比率が類似団体より良いのは一般会計補助金による収入があるためである</t>
    </r>
    <r>
      <rPr>
        <sz val="10"/>
        <rFont val="ＭＳ ゴシック"/>
        <family val="3"/>
        <charset val="128"/>
      </rPr>
      <t>。</t>
    </r>
    <r>
      <rPr>
        <sz val="10"/>
        <color theme="1"/>
        <rFont val="ＭＳ ゴシック"/>
        <family val="3"/>
        <charset val="128"/>
      </rPr>
      <t xml:space="preserve">
　③流動比率は、平成27年度から企業債の償還が本格的に始まったため急激に悪化し</t>
    </r>
    <r>
      <rPr>
        <sz val="10"/>
        <rFont val="ＭＳ ゴシック"/>
        <family val="3"/>
        <charset val="128"/>
      </rPr>
      <t>ている。</t>
    </r>
    <r>
      <rPr>
        <sz val="10"/>
        <color theme="1"/>
        <rFont val="ＭＳ ゴシック"/>
        <family val="3"/>
        <charset val="128"/>
      </rPr>
      <t xml:space="preserve">
　④企業債残高対給水収益比率の数値が高い理由は、平成24年3月に策定した下松市簡易水道事業中期経営計画に基づき、企業債を借り入れ老朽管の更新事業を行ったためである。当面企業債の借り入れを予定していないので、今後比率は改善していく見込みであるが、給水収益の減少により当面は横ばい傾向が続くと見込まれる。
　⑤料金回収率が類似団体より低いのは、元々給水人口が少ない上に、水道事業と同じ料金設定をしているため給水に係る費用が給水収益で賄えていないからである。
　⑧有収率は過去、類似団体と比較し低かったが老朽管の更新事業により類似団体より高くなった。⑧有収率が向上したため平成26年度から⑥給水原価は類似団体より安くなったが、米川地区は高齢者が多く過疎地であり、今後も給水人口の増加、総有収水量の増加は見込めないため、給水原価の上昇が懸念される。同様に⑦施設利用率も低くなると見込まれる。
　</t>
    </r>
    <rPh sb="168" eb="170">
      <t>ヘイセイ</t>
    </rPh>
    <rPh sb="172" eb="174">
      <t>ネンド</t>
    </rPh>
    <rPh sb="176" eb="178">
      <t>キギョウ</t>
    </rPh>
    <rPh sb="178" eb="179">
      <t>サイ</t>
    </rPh>
    <rPh sb="180" eb="182">
      <t>ショウカン</t>
    </rPh>
    <rPh sb="183" eb="186">
      <t>ホンカクテキ</t>
    </rPh>
    <rPh sb="187" eb="188">
      <t>ハジ</t>
    </rPh>
    <rPh sb="193" eb="195">
      <t>キュウゲキ</t>
    </rPh>
    <rPh sb="196" eb="198">
      <t>アッカ</t>
    </rPh>
    <rPh sb="222" eb="223">
      <t>タカ</t>
    </rPh>
    <rPh sb="309" eb="311">
      <t>ヒリツ</t>
    </rPh>
    <rPh sb="312" eb="314">
      <t>カイゼン</t>
    </rPh>
    <rPh sb="326" eb="328">
      <t>キュウスイ</t>
    </rPh>
    <rPh sb="328" eb="330">
      <t>シュウエキ</t>
    </rPh>
    <rPh sb="331" eb="333">
      <t>ゲンショウ</t>
    </rPh>
    <rPh sb="336" eb="338">
      <t>トウメン</t>
    </rPh>
    <rPh sb="339" eb="340">
      <t>ヨコ</t>
    </rPh>
    <rPh sb="342" eb="344">
      <t>ケイコウ</t>
    </rPh>
    <rPh sb="345" eb="346">
      <t>ツヅ</t>
    </rPh>
    <rPh sb="348" eb="350">
      <t>ミコ</t>
    </rPh>
    <rPh sb="532" eb="534">
      <t>コンゴ</t>
    </rPh>
    <rPh sb="540" eb="542">
      <t>ゾウカ</t>
    </rPh>
    <rPh sb="549" eb="551">
      <t>ゾウカ</t>
    </rPh>
    <rPh sb="552" eb="554">
      <t>ミコ</t>
    </rPh>
    <rPh sb="574" eb="576">
      <t>ドウヨウ</t>
    </rPh>
    <rPh sb="578" eb="580">
      <t>シセツ</t>
    </rPh>
    <rPh sb="580" eb="583">
      <t>リヨウリツ</t>
    </rPh>
    <rPh sb="584" eb="585">
      <t>ヒク</t>
    </rPh>
    <rPh sb="589" eb="591">
      <t>ミコ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</si>
</sst>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32.01</c:v>
                </c:pt>
                <c:pt idx="1">
                  <c:v>0</c:v>
                </c:pt>
                <c:pt idx="2">
                  <c:v>0</c:v>
                </c:pt>
                <c:pt idx="3">
                  <c:v>0</c:v>
                </c:pt>
                <c:pt idx="4">
                  <c:v>0</c:v>
                </c:pt>
              </c:numCache>
            </c:numRef>
          </c:val>
          <c:extLst>
            <c:ext xmlns:c16="http://schemas.microsoft.com/office/drawing/2014/chart" uri="{C3380CC4-5D6E-409C-BE32-E72D297353CC}">
              <c16:uniqueId val="{00000000-00FB-4B13-87D5-3D29386E466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1.27</c:v>
                </c:pt>
                <c:pt idx="1">
                  <c:v>2.2200000000000002</c:v>
                </c:pt>
                <c:pt idx="2">
                  <c:v>1.77</c:v>
                </c:pt>
                <c:pt idx="3">
                  <c:v>1.72</c:v>
                </c:pt>
                <c:pt idx="4">
                  <c:v>1.9</c:v>
                </c:pt>
              </c:numCache>
            </c:numRef>
          </c:val>
          <c:smooth val="0"/>
          <c:extLst>
            <c:ext xmlns:c16="http://schemas.microsoft.com/office/drawing/2014/chart" uri="{C3380CC4-5D6E-409C-BE32-E72D297353CC}">
              <c16:uniqueId val="{00000001-00FB-4B13-87D5-3D29386E466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68.930000000000007</c:v>
                </c:pt>
                <c:pt idx="1">
                  <c:v>69.77</c:v>
                </c:pt>
                <c:pt idx="2">
                  <c:v>63.18</c:v>
                </c:pt>
                <c:pt idx="3">
                  <c:v>64.73</c:v>
                </c:pt>
                <c:pt idx="4">
                  <c:v>63.34</c:v>
                </c:pt>
              </c:numCache>
            </c:numRef>
          </c:val>
          <c:extLst>
            <c:ext xmlns:c16="http://schemas.microsoft.com/office/drawing/2014/chart" uri="{C3380CC4-5D6E-409C-BE32-E72D297353CC}">
              <c16:uniqueId val="{00000000-5A7E-4E59-BFBA-CDFFE6572F1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47.92</c:v>
                </c:pt>
                <c:pt idx="1">
                  <c:v>49.29</c:v>
                </c:pt>
                <c:pt idx="2">
                  <c:v>44.35</c:v>
                </c:pt>
                <c:pt idx="3">
                  <c:v>36.07</c:v>
                </c:pt>
                <c:pt idx="4">
                  <c:v>45.25</c:v>
                </c:pt>
              </c:numCache>
            </c:numRef>
          </c:val>
          <c:smooth val="0"/>
          <c:extLst>
            <c:ext xmlns:c16="http://schemas.microsoft.com/office/drawing/2014/chart" uri="{C3380CC4-5D6E-409C-BE32-E72D297353CC}">
              <c16:uniqueId val="{00000001-5A7E-4E59-BFBA-CDFFE6572F1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93.24</c:v>
                </c:pt>
                <c:pt idx="1">
                  <c:v>95.4</c:v>
                </c:pt>
                <c:pt idx="2">
                  <c:v>97.26</c:v>
                </c:pt>
                <c:pt idx="3">
                  <c:v>91.33</c:v>
                </c:pt>
                <c:pt idx="4">
                  <c:v>95.76</c:v>
                </c:pt>
              </c:numCache>
            </c:numRef>
          </c:val>
          <c:extLst>
            <c:ext xmlns:c16="http://schemas.microsoft.com/office/drawing/2014/chart" uri="{C3380CC4-5D6E-409C-BE32-E72D297353CC}">
              <c16:uniqueId val="{00000000-CB0C-4AA1-B725-30E9A05F3C5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73.08</c:v>
                </c:pt>
                <c:pt idx="1">
                  <c:v>69.94</c:v>
                </c:pt>
                <c:pt idx="2">
                  <c:v>77.3</c:v>
                </c:pt>
                <c:pt idx="3">
                  <c:v>68.930000000000007</c:v>
                </c:pt>
                <c:pt idx="4">
                  <c:v>66.62</c:v>
                </c:pt>
              </c:numCache>
            </c:numRef>
          </c:val>
          <c:smooth val="0"/>
          <c:extLst>
            <c:ext xmlns:c16="http://schemas.microsoft.com/office/drawing/2014/chart" uri="{C3380CC4-5D6E-409C-BE32-E72D297353CC}">
              <c16:uniqueId val="{00000001-CB0C-4AA1-B725-30E9A05F3C5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147.26</c:v>
                </c:pt>
                <c:pt idx="1">
                  <c:v>114.21</c:v>
                </c:pt>
                <c:pt idx="2">
                  <c:v>110.05</c:v>
                </c:pt>
                <c:pt idx="3">
                  <c:v>108</c:v>
                </c:pt>
                <c:pt idx="4">
                  <c:v>100</c:v>
                </c:pt>
              </c:numCache>
            </c:numRef>
          </c:val>
          <c:extLst>
            <c:ext xmlns:c16="http://schemas.microsoft.com/office/drawing/2014/chart" uri="{C3380CC4-5D6E-409C-BE32-E72D297353CC}">
              <c16:uniqueId val="{00000000-4154-4581-BD1B-73AA247964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102.93</c:v>
                </c:pt>
                <c:pt idx="1">
                  <c:v>93.17</c:v>
                </c:pt>
                <c:pt idx="2">
                  <c:v>99.38</c:v>
                </c:pt>
                <c:pt idx="3">
                  <c:v>92</c:v>
                </c:pt>
                <c:pt idx="4">
                  <c:v>87.94</c:v>
                </c:pt>
              </c:numCache>
            </c:numRef>
          </c:val>
          <c:smooth val="0"/>
          <c:extLst>
            <c:ext xmlns:c16="http://schemas.microsoft.com/office/drawing/2014/chart" uri="{C3380CC4-5D6E-409C-BE32-E72D297353CC}">
              <c16:uniqueId val="{00000001-4154-4581-BD1B-73AA247964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25.47</c:v>
                </c:pt>
                <c:pt idx="1">
                  <c:v>25.7</c:v>
                </c:pt>
                <c:pt idx="2">
                  <c:v>27.52</c:v>
                </c:pt>
                <c:pt idx="3">
                  <c:v>29.6</c:v>
                </c:pt>
                <c:pt idx="4">
                  <c:v>31.64</c:v>
                </c:pt>
              </c:numCache>
            </c:numRef>
          </c:val>
          <c:extLst>
            <c:ext xmlns:c16="http://schemas.microsoft.com/office/drawing/2014/chart" uri="{C3380CC4-5D6E-409C-BE32-E72D297353CC}">
              <c16:uniqueId val="{00000000-002C-47B7-8585-EBF0FCDD1DE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36.93</c:v>
                </c:pt>
                <c:pt idx="1">
                  <c:v>37.770000000000003</c:v>
                </c:pt>
                <c:pt idx="2">
                  <c:v>44.9</c:v>
                </c:pt>
                <c:pt idx="3">
                  <c:v>36.21</c:v>
                </c:pt>
                <c:pt idx="4">
                  <c:v>20.75</c:v>
                </c:pt>
              </c:numCache>
            </c:numRef>
          </c:val>
          <c:smooth val="0"/>
          <c:extLst>
            <c:ext xmlns:c16="http://schemas.microsoft.com/office/drawing/2014/chart" uri="{C3380CC4-5D6E-409C-BE32-E72D297353CC}">
              <c16:uniqueId val="{00000001-002C-47B7-8585-EBF0FCDD1DE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AC-4EC5-A54C-DBFA80EA438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4.1900000000000004</c:v>
                </c:pt>
                <c:pt idx="1">
                  <c:v>4.91</c:v>
                </c:pt>
                <c:pt idx="2">
                  <c:v>8.3699999999999992</c:v>
                </c:pt>
                <c:pt idx="3">
                  <c:v>12.77</c:v>
                </c:pt>
                <c:pt idx="4">
                  <c:v>6.21</c:v>
                </c:pt>
              </c:numCache>
            </c:numRef>
          </c:val>
          <c:smooth val="0"/>
          <c:extLst>
            <c:ext xmlns:c16="http://schemas.microsoft.com/office/drawing/2014/chart" uri="{C3380CC4-5D6E-409C-BE32-E72D297353CC}">
              <c16:uniqueId val="{00000001-F0AC-4EC5-A54C-DBFA80EA438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E6-4B21-A51A-6F94F5519E0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230.37</c:v>
                </c:pt>
                <c:pt idx="1">
                  <c:v>258.72000000000003</c:v>
                </c:pt>
                <c:pt idx="2">
                  <c:v>293</c:v>
                </c:pt>
                <c:pt idx="3">
                  <c:v>202.49</c:v>
                </c:pt>
                <c:pt idx="4">
                  <c:v>184.71</c:v>
                </c:pt>
              </c:numCache>
            </c:numRef>
          </c:val>
          <c:smooth val="0"/>
          <c:extLst>
            <c:ext xmlns:c16="http://schemas.microsoft.com/office/drawing/2014/chart" uri="{C3380CC4-5D6E-409C-BE32-E72D297353CC}">
              <c16:uniqueId val="{00000001-5EE6-4B21-A51A-6F94F5519E0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2179.94</c:v>
                </c:pt>
                <c:pt idx="1">
                  <c:v>1050.3499999999999</c:v>
                </c:pt>
                <c:pt idx="2">
                  <c:v>640.73</c:v>
                </c:pt>
                <c:pt idx="3">
                  <c:v>508.44</c:v>
                </c:pt>
                <c:pt idx="4">
                  <c:v>470.19</c:v>
                </c:pt>
              </c:numCache>
            </c:numRef>
          </c:val>
          <c:extLst>
            <c:ext xmlns:c16="http://schemas.microsoft.com/office/drawing/2014/chart" uri="{C3380CC4-5D6E-409C-BE32-E72D297353CC}">
              <c16:uniqueId val="{00000000-9488-4E8D-AFAC-6F009F01D04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274.45999999999998</c:v>
                </c:pt>
                <c:pt idx="1">
                  <c:v>245.02</c:v>
                </c:pt>
                <c:pt idx="2">
                  <c:v>645.25</c:v>
                </c:pt>
                <c:pt idx="3">
                  <c:v>222.24</c:v>
                </c:pt>
                <c:pt idx="4">
                  <c:v>97.88</c:v>
                </c:pt>
              </c:numCache>
            </c:numRef>
          </c:val>
          <c:smooth val="0"/>
          <c:extLst>
            <c:ext xmlns:c16="http://schemas.microsoft.com/office/drawing/2014/chart" uri="{C3380CC4-5D6E-409C-BE32-E72D297353CC}">
              <c16:uniqueId val="{00000001-9488-4E8D-AFAC-6F009F01D04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5847.84</c:v>
                </c:pt>
                <c:pt idx="1">
                  <c:v>5569.56</c:v>
                </c:pt>
                <c:pt idx="2">
                  <c:v>5836.04</c:v>
                </c:pt>
                <c:pt idx="3">
                  <c:v>5760.44</c:v>
                </c:pt>
                <c:pt idx="4">
                  <c:v>5323.15</c:v>
                </c:pt>
              </c:numCache>
            </c:numRef>
          </c:val>
          <c:extLst>
            <c:ext xmlns:c16="http://schemas.microsoft.com/office/drawing/2014/chart" uri="{C3380CC4-5D6E-409C-BE32-E72D297353CC}">
              <c16:uniqueId val="{00000000-9FDC-49B4-B5D9-DA03D17D4E0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1264.3699999999999</c:v>
                </c:pt>
                <c:pt idx="1">
                  <c:v>1499.9</c:v>
                </c:pt>
                <c:pt idx="2">
                  <c:v>1117.17</c:v>
                </c:pt>
                <c:pt idx="3">
                  <c:v>622.70000000000005</c:v>
                </c:pt>
                <c:pt idx="4">
                  <c:v>1037.24</c:v>
                </c:pt>
              </c:numCache>
            </c:numRef>
          </c:val>
          <c:smooth val="0"/>
          <c:extLst>
            <c:ext xmlns:c16="http://schemas.microsoft.com/office/drawing/2014/chart" uri="{C3380CC4-5D6E-409C-BE32-E72D297353CC}">
              <c16:uniqueId val="{00000001-9FDC-49B4-B5D9-DA03D17D4E0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14.07</c:v>
                </c:pt>
                <c:pt idx="1">
                  <c:v>16</c:v>
                </c:pt>
                <c:pt idx="2">
                  <c:v>18.059999999999999</c:v>
                </c:pt>
                <c:pt idx="3">
                  <c:v>16.21</c:v>
                </c:pt>
                <c:pt idx="4">
                  <c:v>16.45</c:v>
                </c:pt>
              </c:numCache>
            </c:numRef>
          </c:val>
          <c:extLst>
            <c:ext xmlns:c16="http://schemas.microsoft.com/office/drawing/2014/chart" uri="{C3380CC4-5D6E-409C-BE32-E72D297353CC}">
              <c16:uniqueId val="{00000000-3CF1-49B6-87E9-C3B269EF44A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34.520000000000003</c:v>
                </c:pt>
                <c:pt idx="1">
                  <c:v>32.51</c:v>
                </c:pt>
                <c:pt idx="2">
                  <c:v>37.369999999999997</c:v>
                </c:pt>
                <c:pt idx="3">
                  <c:v>58.59</c:v>
                </c:pt>
                <c:pt idx="4">
                  <c:v>47.14</c:v>
                </c:pt>
              </c:numCache>
            </c:numRef>
          </c:val>
          <c:smooth val="0"/>
          <c:extLst>
            <c:ext xmlns:c16="http://schemas.microsoft.com/office/drawing/2014/chart" uri="{C3380CC4-5D6E-409C-BE32-E72D297353CC}">
              <c16:uniqueId val="{00000001-3CF1-49B6-87E9-C3B269EF44A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555.95000000000005</c:v>
                </c:pt>
                <c:pt idx="1">
                  <c:v>490.59</c:v>
                </c:pt>
                <c:pt idx="2">
                  <c:v>439.5</c:v>
                </c:pt>
                <c:pt idx="3">
                  <c:v>492.5</c:v>
                </c:pt>
                <c:pt idx="4">
                  <c:v>481.21</c:v>
                </c:pt>
              </c:numCache>
            </c:numRef>
          </c:val>
          <c:extLst>
            <c:ext xmlns:c16="http://schemas.microsoft.com/office/drawing/2014/chart" uri="{C3380CC4-5D6E-409C-BE32-E72D297353CC}">
              <c16:uniqueId val="{00000000-D80A-4C43-8BC4-9C82924B80F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626.29999999999995</c:v>
                </c:pt>
                <c:pt idx="1">
                  <c:v>661.36</c:v>
                </c:pt>
                <c:pt idx="2">
                  <c:v>596.92999999999995</c:v>
                </c:pt>
                <c:pt idx="3">
                  <c:v>521.42999999999995</c:v>
                </c:pt>
                <c:pt idx="4">
                  <c:v>495.71</c:v>
                </c:pt>
              </c:numCache>
            </c:numRef>
          </c:val>
          <c:smooth val="0"/>
          <c:extLst>
            <c:ext xmlns:c16="http://schemas.microsoft.com/office/drawing/2014/chart" uri="{C3380CC4-5D6E-409C-BE32-E72D297353CC}">
              <c16:uniqueId val="{00000001-D80A-4C43-8BC4-9C82924B80F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【249.60】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山口県　下松市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簡易水道事業</v>
      </c>
      <c r="Q8" s="88"/>
      <c r="R8" s="88"/>
      <c r="S8" s="88"/>
      <c r="T8" s="88"/>
      <c r="U8" s="88"/>
      <c r="V8" s="88"/>
      <c r="W8" s="88" t="str">
        <f>データ!$L$6</f>
        <v>C4</v>
      </c>
      <c r="X8" s="88"/>
      <c r="Y8" s="88"/>
      <c r="Z8" s="88"/>
      <c r="AA8" s="88"/>
      <c r="AB8" s="88"/>
      <c r="AC8" s="88"/>
      <c r="AD8" s="88" t="str">
        <f>データ!$M$6</f>
        <v>自治体職員</v>
      </c>
      <c r="AE8" s="88"/>
      <c r="AF8" s="88"/>
      <c r="AG8" s="88"/>
      <c r="AH8" s="88"/>
      <c r="AI8" s="88"/>
      <c r="AJ8" s="88"/>
      <c r="AK8" s="4"/>
      <c r="AL8" s="76">
        <f>データ!$R$6</f>
        <v>57103</v>
      </c>
      <c r="AM8" s="76"/>
      <c r="AN8" s="76"/>
      <c r="AO8" s="76"/>
      <c r="AP8" s="76"/>
      <c r="AQ8" s="76"/>
      <c r="AR8" s="76"/>
      <c r="AS8" s="76"/>
      <c r="AT8" s="72">
        <f>データ!$S$6</f>
        <v>89.35</v>
      </c>
      <c r="AU8" s="73"/>
      <c r="AV8" s="73"/>
      <c r="AW8" s="73"/>
      <c r="AX8" s="73"/>
      <c r="AY8" s="73"/>
      <c r="AZ8" s="73"/>
      <c r="BA8" s="73"/>
      <c r="BB8" s="75">
        <f>データ!$T$6</f>
        <v>639.09</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43.53</v>
      </c>
      <c r="J10" s="73"/>
      <c r="K10" s="73"/>
      <c r="L10" s="73"/>
      <c r="M10" s="73"/>
      <c r="N10" s="73"/>
      <c r="O10" s="74"/>
      <c r="P10" s="75">
        <f>データ!$P$6</f>
        <v>0.6</v>
      </c>
      <c r="Q10" s="75"/>
      <c r="R10" s="75"/>
      <c r="S10" s="75"/>
      <c r="T10" s="75"/>
      <c r="U10" s="75"/>
      <c r="V10" s="75"/>
      <c r="W10" s="76">
        <f>データ!$Q$6</f>
        <v>1505</v>
      </c>
      <c r="X10" s="76"/>
      <c r="Y10" s="76"/>
      <c r="Z10" s="76"/>
      <c r="AA10" s="76"/>
      <c r="AB10" s="76"/>
      <c r="AC10" s="76"/>
      <c r="AD10" s="2"/>
      <c r="AE10" s="2"/>
      <c r="AF10" s="2"/>
      <c r="AG10" s="2"/>
      <c r="AH10" s="4"/>
      <c r="AI10" s="4"/>
      <c r="AJ10" s="4"/>
      <c r="AK10" s="4"/>
      <c r="AL10" s="76">
        <f>データ!$U$6</f>
        <v>341</v>
      </c>
      <c r="AM10" s="76"/>
      <c r="AN10" s="76"/>
      <c r="AO10" s="76"/>
      <c r="AP10" s="76"/>
      <c r="AQ10" s="76"/>
      <c r="AR10" s="76"/>
      <c r="AS10" s="76"/>
      <c r="AT10" s="72">
        <f>データ!$V$6</f>
        <v>0.63</v>
      </c>
      <c r="AU10" s="73"/>
      <c r="AV10" s="73"/>
      <c r="AW10" s="73"/>
      <c r="AX10" s="73"/>
      <c r="AY10" s="73"/>
      <c r="AZ10" s="73"/>
      <c r="BA10" s="73"/>
      <c r="BB10" s="75">
        <f>データ!$W$6</f>
        <v>541.27</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107</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7" t="s">
        <v>105</v>
      </c>
      <c r="BM47" s="68"/>
      <c r="BN47" s="68"/>
      <c r="BO47" s="68"/>
      <c r="BP47" s="68"/>
      <c r="BQ47" s="68"/>
      <c r="BR47" s="68"/>
      <c r="BS47" s="68"/>
      <c r="BT47" s="68"/>
      <c r="BU47" s="68"/>
      <c r="BV47" s="68"/>
      <c r="BW47" s="68"/>
      <c r="BX47" s="68"/>
      <c r="BY47" s="68"/>
      <c r="BZ47" s="6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7"/>
      <c r="BM48" s="68"/>
      <c r="BN48" s="68"/>
      <c r="BO48" s="68"/>
      <c r="BP48" s="68"/>
      <c r="BQ48" s="68"/>
      <c r="BR48" s="68"/>
      <c r="BS48" s="68"/>
      <c r="BT48" s="68"/>
      <c r="BU48" s="68"/>
      <c r="BV48" s="68"/>
      <c r="BW48" s="68"/>
      <c r="BX48" s="68"/>
      <c r="BY48" s="68"/>
      <c r="BZ48" s="6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7"/>
      <c r="BM49" s="68"/>
      <c r="BN49" s="68"/>
      <c r="BO49" s="68"/>
      <c r="BP49" s="68"/>
      <c r="BQ49" s="68"/>
      <c r="BR49" s="68"/>
      <c r="BS49" s="68"/>
      <c r="BT49" s="68"/>
      <c r="BU49" s="68"/>
      <c r="BV49" s="68"/>
      <c r="BW49" s="68"/>
      <c r="BX49" s="68"/>
      <c r="BY49" s="68"/>
      <c r="BZ49" s="6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7"/>
      <c r="BM50" s="68"/>
      <c r="BN50" s="68"/>
      <c r="BO50" s="68"/>
      <c r="BP50" s="68"/>
      <c r="BQ50" s="68"/>
      <c r="BR50" s="68"/>
      <c r="BS50" s="68"/>
      <c r="BT50" s="68"/>
      <c r="BU50" s="68"/>
      <c r="BV50" s="68"/>
      <c r="BW50" s="68"/>
      <c r="BX50" s="68"/>
      <c r="BY50" s="68"/>
      <c r="BZ50" s="6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7"/>
      <c r="BM51" s="68"/>
      <c r="BN51" s="68"/>
      <c r="BO51" s="68"/>
      <c r="BP51" s="68"/>
      <c r="BQ51" s="68"/>
      <c r="BR51" s="68"/>
      <c r="BS51" s="68"/>
      <c r="BT51" s="68"/>
      <c r="BU51" s="68"/>
      <c r="BV51" s="68"/>
      <c r="BW51" s="68"/>
      <c r="BX51" s="68"/>
      <c r="BY51" s="68"/>
      <c r="BZ51" s="6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7"/>
      <c r="BM52" s="68"/>
      <c r="BN52" s="68"/>
      <c r="BO52" s="68"/>
      <c r="BP52" s="68"/>
      <c r="BQ52" s="68"/>
      <c r="BR52" s="68"/>
      <c r="BS52" s="68"/>
      <c r="BT52" s="68"/>
      <c r="BU52" s="68"/>
      <c r="BV52" s="68"/>
      <c r="BW52" s="68"/>
      <c r="BX52" s="68"/>
      <c r="BY52" s="68"/>
      <c r="BZ52" s="6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7"/>
      <c r="BM53" s="68"/>
      <c r="BN53" s="68"/>
      <c r="BO53" s="68"/>
      <c r="BP53" s="68"/>
      <c r="BQ53" s="68"/>
      <c r="BR53" s="68"/>
      <c r="BS53" s="68"/>
      <c r="BT53" s="68"/>
      <c r="BU53" s="68"/>
      <c r="BV53" s="68"/>
      <c r="BW53" s="68"/>
      <c r="BX53" s="68"/>
      <c r="BY53" s="68"/>
      <c r="BZ53" s="6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7"/>
      <c r="BM54" s="68"/>
      <c r="BN54" s="68"/>
      <c r="BO54" s="68"/>
      <c r="BP54" s="68"/>
      <c r="BQ54" s="68"/>
      <c r="BR54" s="68"/>
      <c r="BS54" s="68"/>
      <c r="BT54" s="68"/>
      <c r="BU54" s="68"/>
      <c r="BV54" s="68"/>
      <c r="BW54" s="68"/>
      <c r="BX54" s="68"/>
      <c r="BY54" s="68"/>
      <c r="BZ54" s="6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7"/>
      <c r="BM55" s="68"/>
      <c r="BN55" s="68"/>
      <c r="BO55" s="68"/>
      <c r="BP55" s="68"/>
      <c r="BQ55" s="68"/>
      <c r="BR55" s="68"/>
      <c r="BS55" s="68"/>
      <c r="BT55" s="68"/>
      <c r="BU55" s="68"/>
      <c r="BV55" s="68"/>
      <c r="BW55" s="68"/>
      <c r="BX55" s="68"/>
      <c r="BY55" s="68"/>
      <c r="BZ55" s="6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7"/>
      <c r="BM56" s="68"/>
      <c r="BN56" s="68"/>
      <c r="BO56" s="68"/>
      <c r="BP56" s="68"/>
      <c r="BQ56" s="68"/>
      <c r="BR56" s="68"/>
      <c r="BS56" s="68"/>
      <c r="BT56" s="68"/>
      <c r="BU56" s="68"/>
      <c r="BV56" s="68"/>
      <c r="BW56" s="68"/>
      <c r="BX56" s="68"/>
      <c r="BY56" s="68"/>
      <c r="BZ56" s="6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7"/>
      <c r="BM57" s="68"/>
      <c r="BN57" s="68"/>
      <c r="BO57" s="68"/>
      <c r="BP57" s="68"/>
      <c r="BQ57" s="68"/>
      <c r="BR57" s="68"/>
      <c r="BS57" s="68"/>
      <c r="BT57" s="68"/>
      <c r="BU57" s="68"/>
      <c r="BV57" s="68"/>
      <c r="BW57" s="68"/>
      <c r="BX57" s="68"/>
      <c r="BY57" s="68"/>
      <c r="BZ57" s="6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7"/>
      <c r="BM58" s="68"/>
      <c r="BN58" s="68"/>
      <c r="BO58" s="68"/>
      <c r="BP58" s="68"/>
      <c r="BQ58" s="68"/>
      <c r="BR58" s="68"/>
      <c r="BS58" s="68"/>
      <c r="BT58" s="68"/>
      <c r="BU58" s="68"/>
      <c r="BV58" s="68"/>
      <c r="BW58" s="68"/>
      <c r="BX58" s="68"/>
      <c r="BY58" s="68"/>
      <c r="BZ58" s="6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7"/>
      <c r="BM59" s="68"/>
      <c r="BN59" s="68"/>
      <c r="BO59" s="68"/>
      <c r="BP59" s="68"/>
      <c r="BQ59" s="68"/>
      <c r="BR59" s="68"/>
      <c r="BS59" s="68"/>
      <c r="BT59" s="68"/>
      <c r="BU59" s="68"/>
      <c r="BV59" s="68"/>
      <c r="BW59" s="68"/>
      <c r="BX59" s="68"/>
      <c r="BY59" s="68"/>
      <c r="BZ59" s="69"/>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7"/>
      <c r="BM60" s="68"/>
      <c r="BN60" s="68"/>
      <c r="BO60" s="68"/>
      <c r="BP60" s="68"/>
      <c r="BQ60" s="68"/>
      <c r="BR60" s="68"/>
      <c r="BS60" s="68"/>
      <c r="BT60" s="68"/>
      <c r="BU60" s="68"/>
      <c r="BV60" s="68"/>
      <c r="BW60" s="68"/>
      <c r="BX60" s="68"/>
      <c r="BY60" s="68"/>
      <c r="BZ60" s="6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7"/>
      <c r="BM61" s="68"/>
      <c r="BN61" s="68"/>
      <c r="BO61" s="68"/>
      <c r="BP61" s="68"/>
      <c r="BQ61" s="68"/>
      <c r="BR61" s="68"/>
      <c r="BS61" s="68"/>
      <c r="BT61" s="68"/>
      <c r="BU61" s="68"/>
      <c r="BV61" s="68"/>
      <c r="BW61" s="68"/>
      <c r="BX61" s="68"/>
      <c r="BY61" s="68"/>
      <c r="BZ61" s="6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7"/>
      <c r="BM62" s="68"/>
      <c r="BN62" s="68"/>
      <c r="BO62" s="68"/>
      <c r="BP62" s="68"/>
      <c r="BQ62" s="68"/>
      <c r="BR62" s="68"/>
      <c r="BS62" s="68"/>
      <c r="BT62" s="68"/>
      <c r="BU62" s="68"/>
      <c r="BV62" s="68"/>
      <c r="BW62" s="68"/>
      <c r="BX62" s="68"/>
      <c r="BY62" s="68"/>
      <c r="BZ62" s="6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7"/>
      <c r="BM63" s="68"/>
      <c r="BN63" s="68"/>
      <c r="BO63" s="68"/>
      <c r="BP63" s="68"/>
      <c r="BQ63" s="68"/>
      <c r="BR63" s="68"/>
      <c r="BS63" s="68"/>
      <c r="BT63" s="68"/>
      <c r="BU63" s="68"/>
      <c r="BV63" s="68"/>
      <c r="BW63" s="68"/>
      <c r="BX63" s="68"/>
      <c r="BY63" s="68"/>
      <c r="BZ63" s="6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【104.88】</v>
      </c>
      <c r="F85" s="27" t="str">
        <f>データ!AS6</f>
        <v>【13.15】</v>
      </c>
      <c r="G85" s="27" t="str">
        <f>データ!BD6</f>
        <v>【299.46】</v>
      </c>
      <c r="H85" s="27" t="str">
        <f>データ!BO6</f>
        <v>【969.46】</v>
      </c>
      <c r="I85" s="27" t="str">
        <f>データ!BZ6</f>
        <v>【73.20】</v>
      </c>
      <c r="J85" s="27" t="str">
        <f>データ!CK6</f>
        <v>【249.60】</v>
      </c>
      <c r="K85" s="27" t="str">
        <f>データ!CV6</f>
        <v>【48.62】</v>
      </c>
      <c r="L85" s="27" t="str">
        <f>データ!DG6</f>
        <v>【79.22】</v>
      </c>
      <c r="M85" s="27" t="str">
        <f>データ!DR6</f>
        <v>【38.53】</v>
      </c>
      <c r="N85" s="27" t="str">
        <f>データ!EC6</f>
        <v>【11.65】</v>
      </c>
      <c r="O85" s="27" t="str">
        <f>データ!EN6</f>
        <v>【0.34】</v>
      </c>
    </row>
  </sheetData>
  <sheetProtection algorithmName="SHA-512" hashValue="6X6r5RWocsYvI4pGtiPzYWyp397cJVHwZwvzMKs078YHTBky3hvXepeRMaKHY5MtxpDC0Y+duSPwcvwZfnVCFw==" saltValue="5cDqpEt/a64UGBmpS2mY6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352071</v>
      </c>
      <c r="D6" s="34">
        <f t="shared" si="3"/>
        <v>46</v>
      </c>
      <c r="E6" s="34">
        <f t="shared" si="3"/>
        <v>1</v>
      </c>
      <c r="F6" s="34">
        <f t="shared" si="3"/>
        <v>0</v>
      </c>
      <c r="G6" s="34">
        <f t="shared" si="3"/>
        <v>5</v>
      </c>
      <c r="H6" s="34" t="str">
        <f t="shared" si="3"/>
        <v>山口県　下松市</v>
      </c>
      <c r="I6" s="34" t="str">
        <f t="shared" si="3"/>
        <v>法適用</v>
      </c>
      <c r="J6" s="34" t="str">
        <f t="shared" si="3"/>
        <v>水道事業</v>
      </c>
      <c r="K6" s="34" t="str">
        <f t="shared" si="3"/>
        <v>簡易水道事業</v>
      </c>
      <c r="L6" s="34" t="str">
        <f t="shared" si="3"/>
        <v>C4</v>
      </c>
      <c r="M6" s="34" t="str">
        <f t="shared" si="3"/>
        <v>自治体職員</v>
      </c>
      <c r="N6" s="35" t="str">
        <f t="shared" si="3"/>
        <v>-</v>
      </c>
      <c r="O6" s="35">
        <f t="shared" si="3"/>
        <v>43.53</v>
      </c>
      <c r="P6" s="35">
        <f t="shared" si="3"/>
        <v>0.6</v>
      </c>
      <c r="Q6" s="35">
        <f t="shared" si="3"/>
        <v>1505</v>
      </c>
      <c r="R6" s="35">
        <f t="shared" si="3"/>
        <v>57103</v>
      </c>
      <c r="S6" s="35">
        <f t="shared" si="3"/>
        <v>89.35</v>
      </c>
      <c r="T6" s="35">
        <f t="shared" si="3"/>
        <v>639.09</v>
      </c>
      <c r="U6" s="35">
        <f t="shared" si="3"/>
        <v>341</v>
      </c>
      <c r="V6" s="35">
        <f t="shared" si="3"/>
        <v>0.63</v>
      </c>
      <c r="W6" s="35">
        <f t="shared" si="3"/>
        <v>541.27</v>
      </c>
      <c r="X6" s="36">
        <f>IF(X7="",NA(),X7)</f>
        <v>147.26</v>
      </c>
      <c r="Y6" s="36">
        <f t="shared" ref="Y6:AG6" si="4">IF(Y7="",NA(),Y7)</f>
        <v>114.21</v>
      </c>
      <c r="Z6" s="36">
        <f t="shared" si="4"/>
        <v>110.05</v>
      </c>
      <c r="AA6" s="36">
        <f t="shared" si="4"/>
        <v>108</v>
      </c>
      <c r="AB6" s="36">
        <f t="shared" si="4"/>
        <v>100</v>
      </c>
      <c r="AC6" s="36">
        <f t="shared" si="4"/>
        <v>102.93</v>
      </c>
      <c r="AD6" s="36">
        <f t="shared" si="4"/>
        <v>93.17</v>
      </c>
      <c r="AE6" s="36">
        <f t="shared" si="4"/>
        <v>99.38</v>
      </c>
      <c r="AF6" s="36">
        <f t="shared" si="4"/>
        <v>92</v>
      </c>
      <c r="AG6" s="36">
        <f t="shared" si="4"/>
        <v>87.94</v>
      </c>
      <c r="AH6" s="35" t="str">
        <f>IF(AH7="","",IF(AH7="-","【-】","【"&amp;SUBSTITUTE(TEXT(AH7,"#,##0.00"),"-","△")&amp;"】"))</f>
        <v>【104.88】</v>
      </c>
      <c r="AI6" s="35">
        <f>IF(AI7="",NA(),AI7)</f>
        <v>0</v>
      </c>
      <c r="AJ6" s="35">
        <f t="shared" ref="AJ6:AR6" si="5">IF(AJ7="",NA(),AJ7)</f>
        <v>0</v>
      </c>
      <c r="AK6" s="35">
        <f t="shared" si="5"/>
        <v>0</v>
      </c>
      <c r="AL6" s="35">
        <f t="shared" si="5"/>
        <v>0</v>
      </c>
      <c r="AM6" s="35">
        <f t="shared" si="5"/>
        <v>0</v>
      </c>
      <c r="AN6" s="36">
        <f t="shared" si="5"/>
        <v>230.37</v>
      </c>
      <c r="AO6" s="36">
        <f t="shared" si="5"/>
        <v>258.72000000000003</v>
      </c>
      <c r="AP6" s="36">
        <f t="shared" si="5"/>
        <v>293</v>
      </c>
      <c r="AQ6" s="36">
        <f t="shared" si="5"/>
        <v>202.49</v>
      </c>
      <c r="AR6" s="36">
        <f t="shared" si="5"/>
        <v>184.71</v>
      </c>
      <c r="AS6" s="35" t="str">
        <f>IF(AS7="","",IF(AS7="-","【-】","【"&amp;SUBSTITUTE(TEXT(AS7,"#,##0.00"),"-","△")&amp;"】"))</f>
        <v>【13.15】</v>
      </c>
      <c r="AT6" s="36">
        <f>IF(AT7="",NA(),AT7)</f>
        <v>2179.94</v>
      </c>
      <c r="AU6" s="36">
        <f t="shared" ref="AU6:BC6" si="6">IF(AU7="",NA(),AU7)</f>
        <v>1050.3499999999999</v>
      </c>
      <c r="AV6" s="36">
        <f t="shared" si="6"/>
        <v>640.73</v>
      </c>
      <c r="AW6" s="36">
        <f t="shared" si="6"/>
        <v>508.44</v>
      </c>
      <c r="AX6" s="36">
        <f t="shared" si="6"/>
        <v>470.19</v>
      </c>
      <c r="AY6" s="36">
        <f t="shared" si="6"/>
        <v>274.45999999999998</v>
      </c>
      <c r="AZ6" s="36">
        <f t="shared" si="6"/>
        <v>245.02</v>
      </c>
      <c r="BA6" s="36">
        <f t="shared" si="6"/>
        <v>645.25</v>
      </c>
      <c r="BB6" s="36">
        <f t="shared" si="6"/>
        <v>222.24</v>
      </c>
      <c r="BC6" s="36">
        <f t="shared" si="6"/>
        <v>97.88</v>
      </c>
      <c r="BD6" s="35" t="str">
        <f>IF(BD7="","",IF(BD7="-","【-】","【"&amp;SUBSTITUTE(TEXT(BD7,"#,##0.00"),"-","△")&amp;"】"))</f>
        <v>【299.46】</v>
      </c>
      <c r="BE6" s="36">
        <f>IF(BE7="",NA(),BE7)</f>
        <v>5847.84</v>
      </c>
      <c r="BF6" s="36">
        <f t="shared" ref="BF6:BN6" si="7">IF(BF7="",NA(),BF7)</f>
        <v>5569.56</v>
      </c>
      <c r="BG6" s="36">
        <f t="shared" si="7"/>
        <v>5836.04</v>
      </c>
      <c r="BH6" s="36">
        <f t="shared" si="7"/>
        <v>5760.44</v>
      </c>
      <c r="BI6" s="36">
        <f t="shared" si="7"/>
        <v>5323.15</v>
      </c>
      <c r="BJ6" s="36">
        <f t="shared" si="7"/>
        <v>1264.3699999999999</v>
      </c>
      <c r="BK6" s="36">
        <f t="shared" si="7"/>
        <v>1499.9</v>
      </c>
      <c r="BL6" s="36">
        <f t="shared" si="7"/>
        <v>1117.17</v>
      </c>
      <c r="BM6" s="36">
        <f t="shared" si="7"/>
        <v>622.70000000000005</v>
      </c>
      <c r="BN6" s="36">
        <f t="shared" si="7"/>
        <v>1037.24</v>
      </c>
      <c r="BO6" s="35" t="str">
        <f>IF(BO7="","",IF(BO7="-","【-】","【"&amp;SUBSTITUTE(TEXT(BO7,"#,##0.00"),"-","△")&amp;"】"))</f>
        <v>【969.46】</v>
      </c>
      <c r="BP6" s="36">
        <f>IF(BP7="",NA(),BP7)</f>
        <v>14.07</v>
      </c>
      <c r="BQ6" s="36">
        <f t="shared" ref="BQ6:BY6" si="8">IF(BQ7="",NA(),BQ7)</f>
        <v>16</v>
      </c>
      <c r="BR6" s="36">
        <f t="shared" si="8"/>
        <v>18.059999999999999</v>
      </c>
      <c r="BS6" s="36">
        <f t="shared" si="8"/>
        <v>16.21</v>
      </c>
      <c r="BT6" s="36">
        <f t="shared" si="8"/>
        <v>16.45</v>
      </c>
      <c r="BU6" s="36">
        <f t="shared" si="8"/>
        <v>34.520000000000003</v>
      </c>
      <c r="BV6" s="36">
        <f t="shared" si="8"/>
        <v>32.51</v>
      </c>
      <c r="BW6" s="36">
        <f t="shared" si="8"/>
        <v>37.369999999999997</v>
      </c>
      <c r="BX6" s="36">
        <f t="shared" si="8"/>
        <v>58.59</v>
      </c>
      <c r="BY6" s="36">
        <f t="shared" si="8"/>
        <v>47.14</v>
      </c>
      <c r="BZ6" s="35" t="str">
        <f>IF(BZ7="","",IF(BZ7="-","【-】","【"&amp;SUBSTITUTE(TEXT(BZ7,"#,##0.00"),"-","△")&amp;"】"))</f>
        <v>【73.20】</v>
      </c>
      <c r="CA6" s="36">
        <f>IF(CA7="",NA(),CA7)</f>
        <v>555.95000000000005</v>
      </c>
      <c r="CB6" s="36">
        <f t="shared" ref="CB6:CJ6" si="9">IF(CB7="",NA(),CB7)</f>
        <v>490.59</v>
      </c>
      <c r="CC6" s="36">
        <f t="shared" si="9"/>
        <v>439.5</v>
      </c>
      <c r="CD6" s="36">
        <f t="shared" si="9"/>
        <v>492.5</v>
      </c>
      <c r="CE6" s="36">
        <f t="shared" si="9"/>
        <v>481.21</v>
      </c>
      <c r="CF6" s="36">
        <f t="shared" si="9"/>
        <v>626.29999999999995</v>
      </c>
      <c r="CG6" s="36">
        <f t="shared" si="9"/>
        <v>661.36</v>
      </c>
      <c r="CH6" s="36">
        <f t="shared" si="9"/>
        <v>596.92999999999995</v>
      </c>
      <c r="CI6" s="36">
        <f t="shared" si="9"/>
        <v>521.42999999999995</v>
      </c>
      <c r="CJ6" s="36">
        <f t="shared" si="9"/>
        <v>495.71</v>
      </c>
      <c r="CK6" s="35" t="str">
        <f>IF(CK7="","",IF(CK7="-","【-】","【"&amp;SUBSTITUTE(TEXT(CK7,"#,##0.00"),"-","△")&amp;"】"))</f>
        <v>【249.60】</v>
      </c>
      <c r="CL6" s="36">
        <f>IF(CL7="",NA(),CL7)</f>
        <v>68.930000000000007</v>
      </c>
      <c r="CM6" s="36">
        <f t="shared" ref="CM6:CU6" si="10">IF(CM7="",NA(),CM7)</f>
        <v>69.77</v>
      </c>
      <c r="CN6" s="36">
        <f t="shared" si="10"/>
        <v>63.18</v>
      </c>
      <c r="CO6" s="36">
        <f t="shared" si="10"/>
        <v>64.73</v>
      </c>
      <c r="CP6" s="36">
        <f t="shared" si="10"/>
        <v>63.34</v>
      </c>
      <c r="CQ6" s="36">
        <f t="shared" si="10"/>
        <v>47.92</v>
      </c>
      <c r="CR6" s="36">
        <f t="shared" si="10"/>
        <v>49.29</v>
      </c>
      <c r="CS6" s="36">
        <f t="shared" si="10"/>
        <v>44.35</v>
      </c>
      <c r="CT6" s="36">
        <f t="shared" si="10"/>
        <v>36.07</v>
      </c>
      <c r="CU6" s="36">
        <f t="shared" si="10"/>
        <v>45.25</v>
      </c>
      <c r="CV6" s="35" t="str">
        <f>IF(CV7="","",IF(CV7="-","【-】","【"&amp;SUBSTITUTE(TEXT(CV7,"#,##0.00"),"-","△")&amp;"】"))</f>
        <v>【48.62】</v>
      </c>
      <c r="CW6" s="36">
        <f>IF(CW7="",NA(),CW7)</f>
        <v>93.24</v>
      </c>
      <c r="CX6" s="36">
        <f t="shared" ref="CX6:DF6" si="11">IF(CX7="",NA(),CX7)</f>
        <v>95.4</v>
      </c>
      <c r="CY6" s="36">
        <f t="shared" si="11"/>
        <v>97.26</v>
      </c>
      <c r="CZ6" s="36">
        <f t="shared" si="11"/>
        <v>91.33</v>
      </c>
      <c r="DA6" s="36">
        <f t="shared" si="11"/>
        <v>95.76</v>
      </c>
      <c r="DB6" s="36">
        <f t="shared" si="11"/>
        <v>73.08</v>
      </c>
      <c r="DC6" s="36">
        <f t="shared" si="11"/>
        <v>69.94</v>
      </c>
      <c r="DD6" s="36">
        <f t="shared" si="11"/>
        <v>77.3</v>
      </c>
      <c r="DE6" s="36">
        <f t="shared" si="11"/>
        <v>68.930000000000007</v>
      </c>
      <c r="DF6" s="36">
        <f t="shared" si="11"/>
        <v>66.62</v>
      </c>
      <c r="DG6" s="35" t="str">
        <f>IF(DG7="","",IF(DG7="-","【-】","【"&amp;SUBSTITUTE(TEXT(DG7,"#,##0.00"),"-","△")&amp;"】"))</f>
        <v>【79.22】</v>
      </c>
      <c r="DH6" s="36">
        <f>IF(DH7="",NA(),DH7)</f>
        <v>25.47</v>
      </c>
      <c r="DI6" s="36">
        <f t="shared" ref="DI6:DQ6" si="12">IF(DI7="",NA(),DI7)</f>
        <v>25.7</v>
      </c>
      <c r="DJ6" s="36">
        <f t="shared" si="12"/>
        <v>27.52</v>
      </c>
      <c r="DK6" s="36">
        <f t="shared" si="12"/>
        <v>29.6</v>
      </c>
      <c r="DL6" s="36">
        <f t="shared" si="12"/>
        <v>31.64</v>
      </c>
      <c r="DM6" s="36">
        <f t="shared" si="12"/>
        <v>36.93</v>
      </c>
      <c r="DN6" s="36">
        <f t="shared" si="12"/>
        <v>37.770000000000003</v>
      </c>
      <c r="DO6" s="36">
        <f t="shared" si="12"/>
        <v>44.9</v>
      </c>
      <c r="DP6" s="36">
        <f t="shared" si="12"/>
        <v>36.21</v>
      </c>
      <c r="DQ6" s="36">
        <f t="shared" si="12"/>
        <v>20.75</v>
      </c>
      <c r="DR6" s="35" t="str">
        <f>IF(DR7="","",IF(DR7="-","【-】","【"&amp;SUBSTITUTE(TEXT(DR7,"#,##0.00"),"-","△")&amp;"】"))</f>
        <v>【38.53】</v>
      </c>
      <c r="DS6" s="35">
        <f>IF(DS7="",NA(),DS7)</f>
        <v>0</v>
      </c>
      <c r="DT6" s="35">
        <f t="shared" ref="DT6:EB6" si="13">IF(DT7="",NA(),DT7)</f>
        <v>0</v>
      </c>
      <c r="DU6" s="35">
        <f t="shared" si="13"/>
        <v>0</v>
      </c>
      <c r="DV6" s="35">
        <f t="shared" si="13"/>
        <v>0</v>
      </c>
      <c r="DW6" s="35">
        <f t="shared" si="13"/>
        <v>0</v>
      </c>
      <c r="DX6" s="36">
        <f t="shared" si="13"/>
        <v>4.1900000000000004</v>
      </c>
      <c r="DY6" s="36">
        <f t="shared" si="13"/>
        <v>4.91</v>
      </c>
      <c r="DZ6" s="36">
        <f t="shared" si="13"/>
        <v>8.3699999999999992</v>
      </c>
      <c r="EA6" s="36">
        <f t="shared" si="13"/>
        <v>12.77</v>
      </c>
      <c r="EB6" s="36">
        <f t="shared" si="13"/>
        <v>6.21</v>
      </c>
      <c r="EC6" s="35" t="str">
        <f>IF(EC7="","",IF(EC7="-","【-】","【"&amp;SUBSTITUTE(TEXT(EC7,"#,##0.00"),"-","△")&amp;"】"))</f>
        <v>【11.65】</v>
      </c>
      <c r="ED6" s="36">
        <f>IF(ED7="",NA(),ED7)</f>
        <v>32.01</v>
      </c>
      <c r="EE6" s="35">
        <f t="shared" ref="EE6:EM6" si="14">IF(EE7="",NA(),EE7)</f>
        <v>0</v>
      </c>
      <c r="EF6" s="35">
        <f t="shared" si="14"/>
        <v>0</v>
      </c>
      <c r="EG6" s="35">
        <f t="shared" si="14"/>
        <v>0</v>
      </c>
      <c r="EH6" s="35">
        <f t="shared" si="14"/>
        <v>0</v>
      </c>
      <c r="EI6" s="36">
        <f t="shared" si="14"/>
        <v>1.27</v>
      </c>
      <c r="EJ6" s="36">
        <f t="shared" si="14"/>
        <v>2.2200000000000002</v>
      </c>
      <c r="EK6" s="36">
        <f t="shared" si="14"/>
        <v>1.77</v>
      </c>
      <c r="EL6" s="36">
        <f t="shared" si="14"/>
        <v>1.72</v>
      </c>
      <c r="EM6" s="36">
        <f t="shared" si="14"/>
        <v>1.9</v>
      </c>
      <c r="EN6" s="35" t="str">
        <f>IF(EN7="","",IF(EN7="-","【-】","【"&amp;SUBSTITUTE(TEXT(EN7,"#,##0.00"),"-","△")&amp;"】"))</f>
        <v>【0.34】</v>
      </c>
    </row>
    <row r="7" spans="1:144" s="37" customFormat="1" x14ac:dyDescent="0.15">
      <c r="A7" s="29"/>
      <c r="B7" s="38">
        <v>2018</v>
      </c>
      <c r="C7" s="38">
        <v>352071</v>
      </c>
      <c r="D7" s="38">
        <v>46</v>
      </c>
      <c r="E7" s="38">
        <v>1</v>
      </c>
      <c r="F7" s="38">
        <v>0</v>
      </c>
      <c r="G7" s="38">
        <v>5</v>
      </c>
      <c r="H7" s="38" t="s">
        <v>93</v>
      </c>
      <c r="I7" s="38" t="s">
        <v>94</v>
      </c>
      <c r="J7" s="38" t="s">
        <v>95</v>
      </c>
      <c r="K7" s="38" t="s">
        <v>96</v>
      </c>
      <c r="L7" s="38" t="s">
        <v>97</v>
      </c>
      <c r="M7" s="38" t="s">
        <v>98</v>
      </c>
      <c r="N7" s="39" t="s">
        <v>99</v>
      </c>
      <c r="O7" s="39">
        <v>43.53</v>
      </c>
      <c r="P7" s="39">
        <v>0.6</v>
      </c>
      <c r="Q7" s="39">
        <v>1505</v>
      </c>
      <c r="R7" s="39">
        <v>57103</v>
      </c>
      <c r="S7" s="39">
        <v>89.35</v>
      </c>
      <c r="T7" s="39">
        <v>639.09</v>
      </c>
      <c r="U7" s="39">
        <v>341</v>
      </c>
      <c r="V7" s="39">
        <v>0.63</v>
      </c>
      <c r="W7" s="39">
        <v>541.27</v>
      </c>
      <c r="X7" s="39">
        <v>147.26</v>
      </c>
      <c r="Y7" s="39">
        <v>114.21</v>
      </c>
      <c r="Z7" s="39">
        <v>110.05</v>
      </c>
      <c r="AA7" s="39">
        <v>108</v>
      </c>
      <c r="AB7" s="39">
        <v>100</v>
      </c>
      <c r="AC7" s="39">
        <v>102.93</v>
      </c>
      <c r="AD7" s="39">
        <v>93.17</v>
      </c>
      <c r="AE7" s="39">
        <v>99.38</v>
      </c>
      <c r="AF7" s="39">
        <v>92</v>
      </c>
      <c r="AG7" s="39">
        <v>87.94</v>
      </c>
      <c r="AH7" s="39">
        <v>104.88</v>
      </c>
      <c r="AI7" s="39">
        <v>0</v>
      </c>
      <c r="AJ7" s="39">
        <v>0</v>
      </c>
      <c r="AK7" s="39">
        <v>0</v>
      </c>
      <c r="AL7" s="39">
        <v>0</v>
      </c>
      <c r="AM7" s="39">
        <v>0</v>
      </c>
      <c r="AN7" s="39">
        <v>230.37</v>
      </c>
      <c r="AO7" s="39">
        <v>258.72000000000003</v>
      </c>
      <c r="AP7" s="39">
        <v>293</v>
      </c>
      <c r="AQ7" s="39">
        <v>202.49</v>
      </c>
      <c r="AR7" s="39">
        <v>184.71</v>
      </c>
      <c r="AS7" s="39">
        <v>13.15</v>
      </c>
      <c r="AT7" s="39">
        <v>2179.94</v>
      </c>
      <c r="AU7" s="39">
        <v>1050.3499999999999</v>
      </c>
      <c r="AV7" s="39">
        <v>640.73</v>
      </c>
      <c r="AW7" s="39">
        <v>508.44</v>
      </c>
      <c r="AX7" s="39">
        <v>470.19</v>
      </c>
      <c r="AY7" s="39">
        <v>274.45999999999998</v>
      </c>
      <c r="AZ7" s="39">
        <v>245.02</v>
      </c>
      <c r="BA7" s="39">
        <v>645.25</v>
      </c>
      <c r="BB7" s="39">
        <v>222.24</v>
      </c>
      <c r="BC7" s="39">
        <v>97.88</v>
      </c>
      <c r="BD7" s="39">
        <v>299.45999999999998</v>
      </c>
      <c r="BE7" s="39">
        <v>5847.84</v>
      </c>
      <c r="BF7" s="39">
        <v>5569.56</v>
      </c>
      <c r="BG7" s="39">
        <v>5836.04</v>
      </c>
      <c r="BH7" s="39">
        <v>5760.44</v>
      </c>
      <c r="BI7" s="39">
        <v>5323.15</v>
      </c>
      <c r="BJ7" s="39">
        <v>1264.3699999999999</v>
      </c>
      <c r="BK7" s="39">
        <v>1499.9</v>
      </c>
      <c r="BL7" s="39">
        <v>1117.17</v>
      </c>
      <c r="BM7" s="39">
        <v>622.70000000000005</v>
      </c>
      <c r="BN7" s="39">
        <v>1037.24</v>
      </c>
      <c r="BO7" s="39">
        <v>969.46</v>
      </c>
      <c r="BP7" s="39">
        <v>14.07</v>
      </c>
      <c r="BQ7" s="39">
        <v>16</v>
      </c>
      <c r="BR7" s="39">
        <v>18.059999999999999</v>
      </c>
      <c r="BS7" s="39">
        <v>16.21</v>
      </c>
      <c r="BT7" s="39">
        <v>16.45</v>
      </c>
      <c r="BU7" s="39">
        <v>34.520000000000003</v>
      </c>
      <c r="BV7" s="39">
        <v>32.51</v>
      </c>
      <c r="BW7" s="39">
        <v>37.369999999999997</v>
      </c>
      <c r="BX7" s="39">
        <v>58.59</v>
      </c>
      <c r="BY7" s="39">
        <v>47.14</v>
      </c>
      <c r="BZ7" s="39">
        <v>73.2</v>
      </c>
      <c r="CA7" s="39">
        <v>555.95000000000005</v>
      </c>
      <c r="CB7" s="39">
        <v>490.59</v>
      </c>
      <c r="CC7" s="39">
        <v>439.5</v>
      </c>
      <c r="CD7" s="39">
        <v>492.5</v>
      </c>
      <c r="CE7" s="39">
        <v>481.21</v>
      </c>
      <c r="CF7" s="39">
        <v>626.29999999999995</v>
      </c>
      <c r="CG7" s="39">
        <v>661.36</v>
      </c>
      <c r="CH7" s="39">
        <v>596.92999999999995</v>
      </c>
      <c r="CI7" s="39">
        <v>521.42999999999995</v>
      </c>
      <c r="CJ7" s="39">
        <v>495.71</v>
      </c>
      <c r="CK7" s="39">
        <v>249.6</v>
      </c>
      <c r="CL7" s="39">
        <v>68.930000000000007</v>
      </c>
      <c r="CM7" s="39">
        <v>69.77</v>
      </c>
      <c r="CN7" s="39">
        <v>63.18</v>
      </c>
      <c r="CO7" s="39">
        <v>64.73</v>
      </c>
      <c r="CP7" s="39">
        <v>63.34</v>
      </c>
      <c r="CQ7" s="39">
        <v>47.92</v>
      </c>
      <c r="CR7" s="39">
        <v>49.29</v>
      </c>
      <c r="CS7" s="39">
        <v>44.35</v>
      </c>
      <c r="CT7" s="39">
        <v>36.07</v>
      </c>
      <c r="CU7" s="39">
        <v>45.25</v>
      </c>
      <c r="CV7" s="39">
        <v>48.62</v>
      </c>
      <c r="CW7" s="39">
        <v>93.24</v>
      </c>
      <c r="CX7" s="39">
        <v>95.4</v>
      </c>
      <c r="CY7" s="39">
        <v>97.26</v>
      </c>
      <c r="CZ7" s="39">
        <v>91.33</v>
      </c>
      <c r="DA7" s="39">
        <v>95.76</v>
      </c>
      <c r="DB7" s="39">
        <v>73.08</v>
      </c>
      <c r="DC7" s="39">
        <v>69.94</v>
      </c>
      <c r="DD7" s="39">
        <v>77.3</v>
      </c>
      <c r="DE7" s="39">
        <v>68.930000000000007</v>
      </c>
      <c r="DF7" s="39">
        <v>66.62</v>
      </c>
      <c r="DG7" s="39">
        <v>79.22</v>
      </c>
      <c r="DH7" s="39">
        <v>25.47</v>
      </c>
      <c r="DI7" s="39">
        <v>25.7</v>
      </c>
      <c r="DJ7" s="39">
        <v>27.52</v>
      </c>
      <c r="DK7" s="39">
        <v>29.6</v>
      </c>
      <c r="DL7" s="39">
        <v>31.64</v>
      </c>
      <c r="DM7" s="39">
        <v>36.93</v>
      </c>
      <c r="DN7" s="39">
        <v>37.770000000000003</v>
      </c>
      <c r="DO7" s="39">
        <v>44.9</v>
      </c>
      <c r="DP7" s="39">
        <v>36.21</v>
      </c>
      <c r="DQ7" s="39">
        <v>20.75</v>
      </c>
      <c r="DR7" s="39">
        <v>38.53</v>
      </c>
      <c r="DS7" s="39">
        <v>0</v>
      </c>
      <c r="DT7" s="39">
        <v>0</v>
      </c>
      <c r="DU7" s="39">
        <v>0</v>
      </c>
      <c r="DV7" s="39">
        <v>0</v>
      </c>
      <c r="DW7" s="39">
        <v>0</v>
      </c>
      <c r="DX7" s="39">
        <v>4.1900000000000004</v>
      </c>
      <c r="DY7" s="39">
        <v>4.91</v>
      </c>
      <c r="DZ7" s="39">
        <v>8.3699999999999992</v>
      </c>
      <c r="EA7" s="39">
        <v>12.77</v>
      </c>
      <c r="EB7" s="39">
        <v>6.21</v>
      </c>
      <c r="EC7" s="39">
        <v>11.65</v>
      </c>
      <c r="ED7" s="39">
        <v>32.01</v>
      </c>
      <c r="EE7" s="39">
        <v>0</v>
      </c>
      <c r="EF7" s="39">
        <v>0</v>
      </c>
      <c r="EG7" s="39">
        <v>0</v>
      </c>
      <c r="EH7" s="39">
        <v>0</v>
      </c>
      <c r="EI7" s="39">
        <v>1.27</v>
      </c>
      <c r="EJ7" s="39">
        <v>2.2200000000000002</v>
      </c>
      <c r="EK7" s="39">
        <v>1.77</v>
      </c>
      <c r="EL7" s="39">
        <v>1.72</v>
      </c>
      <c r="EM7" s="39">
        <v>1.9</v>
      </c>
      <c r="EN7" s="39">
        <v>0.34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弘中 理恵</cp:lastModifiedBy>
  <cp:lastPrinted>2020-02-13T01:29:55Z</cp:lastPrinted>
  <dcterms:created xsi:type="dcterms:W3CDTF">2019-12-05T04:25:45Z</dcterms:created>
  <dcterms:modified xsi:type="dcterms:W3CDTF">2020-02-13T01:41:08Z</dcterms:modified>
  <cp:category/>
</cp:coreProperties>
</file>