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17 市町等からの提出・修正\06下松_01水道・02工水\200220_修正②\"/>
    </mc:Choice>
  </mc:AlternateContent>
  <workbookProtection workbookAlgorithmName="SHA-512" workbookHashValue="q4xQnURKbNxYVGxJyDaLctieXUHwMoHMgoVL/EfYp9t68Q0MIA1wkiHq0Oa2xdW+SmuqDBYo1yxF/6Jt8pWC/Q==" workbookSaltValue="EMBFvTMkz6FMepweTpZ24g==" workbookSpinCount="100000" lockStructure="1"/>
  <bookViews>
    <workbookView xWindow="0" yWindow="0" windowWidth="19545" windowHeight="8145"/>
  </bookViews>
  <sheets>
    <sheet name="法適用_水道事業" sheetId="4" r:id="rId1"/>
    <sheet name="データ" sheetId="5" state="hidden" r:id="rId2"/>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<sst xmlns="http://schemas.openxmlformats.org/spreadsheetml/2006/main" count="220" uniqueCount="108">
  <si>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</si>
  <si>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</si>
  <si>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</si>
  <si>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</si>
  <si>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</si>
  <si>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</si>
  <si>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</si>
  <si>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</si>
  <si>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</si>
  <si>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</si>
  <si>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</si>
  <si>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</si>
  <si>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</si>
  <si>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</si>
  <si>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</si>
  <si>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</si>
  <si>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</si>
  <si>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</si>
  <si>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</si>
  <si>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</si>
  <si>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</si>
  <si>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</si>
  <si>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</si>
  <si>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</si>
  <si>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</si>
  <si>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</si>
  <si>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</si>
  <si>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</si>
  <si>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</si>
  <si>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</si>
  <si>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</si>
  <si>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</si>
  <si>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</si>
  <si>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</si>
  <si>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</si>
  <si>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</si>
  <si>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</si>
  <si>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</si>
  <si>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</si>
  <si>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</si>
  <si>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</si>
  <si>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</si>
  <si>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</si>
  <si>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</si>
  <si>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</si>
  <si>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</si>
  <si>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</si>
  <si>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</si>
  <si>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</si>
  <si>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</si>
  <si>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</si>
  <si>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</si>
  <si>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</si>
  <si>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</si>
  <si>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</si>
  <si>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</si>
  <si>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</si>
  <si>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</si>
  <si>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</si>
  <si>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</si>
  <si>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</si>
  <si>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</si>
  <si>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</si>
  <si>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</si>
  <si>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</si>
  <si>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</si>
  <si>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</si>
  <si>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</si>
  <si>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</si>
  <si>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</si>
  <si>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</si>
  <si>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</si>
  <si>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</si>
  <si>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</si>
  <si>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</si>
  <si>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</si>
  <si>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</si>
  <si>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</si>
  <si>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</si>
  <si>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</si>
  <si>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</si>
  <si>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</si>
  <si>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</si>
  <si>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</si>
  <si>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</si>
  <si>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</si>
  <si>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</si>
  <si>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</si>
  <si>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</si>
  <si>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</si>
  <si>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</si>
  <si>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</si>
  <si>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</si>
  <si>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</si>
  <si>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</si>
  <si>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</si>
  <si>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</si>
  <si>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</si>
  <si>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</si>
  <si>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</si>
  <si>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</si>
  <si>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</si>
  <si>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</si>
  <si>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</si>
  <si>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</si>
  <si>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健全な経営状況といえる。
　近年下松市の行政区域内人口の微増に伴い給水人口も微増傾向ではあるが、市民の節水意識と節水機器の普及により給水収益は減少傾向である。予想される人口減少、節水型社会の醸成により今後収益の増加は見込めない。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phoneticPr fontId="4"/>
  </si>
  <si>
    <t>　下松市の水道施設は高度成長期に整備されたものが多く、老朽化し更新時期を迎えている。
　類似団体と比較して①有形固定資産減価償却率と②管路経年化率が高いのは、これらが要因と思われる。
　下松市では平成22年3月に策定した下松市水道事業基本計画（計画期間：平成22年度～平成39年度）を基に水道施設（浄水場、配水池等）の耐震化事業を優先的に行っている。平成26年度～平成30年度の過去5年間で類似団体と比較しても③管路更新率は概ね良かったが、平成28年度は浄水場の耐震化事業に重点を置いていたため例年より③管路更新率が低くなり、類似団体と比較しても低くなった。
　耐震化事業に比べ管路更新事業については、やや遅れをとっているが、緊急性・重要性を考慮し管路の更新を行っている。</t>
    <rPh sb="175" eb="177">
      <t>ヘイセイ</t>
    </rPh>
    <rPh sb="179" eb="180">
      <t>ネン</t>
    </rPh>
    <rPh sb="180" eb="181">
      <t>ド</t>
    </rPh>
    <rPh sb="182" eb="184">
      <t>ヘイセイ</t>
    </rPh>
    <rPh sb="186" eb="188">
      <t>ネンド</t>
    </rPh>
    <rPh sb="189" eb="191">
      <t>カコ</t>
    </rPh>
    <rPh sb="192" eb="193">
      <t>ネン</t>
    </rPh>
    <rPh sb="193" eb="194">
      <t>カン</t>
    </rPh>
    <rPh sb="212" eb="213">
      <t>オオム</t>
    </rPh>
    <rPh sb="214" eb="215">
      <t>ヨ</t>
    </rPh>
    <rPh sb="220" eb="222">
      <t>ヘイセイ</t>
    </rPh>
    <rPh sb="224" eb="226">
      <t>ネンド</t>
    </rPh>
    <rPh sb="227" eb="229">
      <t>ジョウスイ</t>
    </rPh>
    <rPh sb="229" eb="230">
      <t>ジョウ</t>
    </rPh>
    <rPh sb="231" eb="234">
      <t>タイシンカ</t>
    </rPh>
    <rPh sb="234" eb="236">
      <t>ジギョウ</t>
    </rPh>
    <rPh sb="237" eb="239">
      <t>ジュウテン</t>
    </rPh>
    <rPh sb="240" eb="241">
      <t>オ</t>
    </rPh>
    <rPh sb="268" eb="270">
      <t>ヒカク</t>
    </rPh>
    <rPh sb="273" eb="274">
      <t>ヒク</t>
    </rPh>
    <phoneticPr fontId="16"/>
  </si>
  <si>
    <r>
      <t>　下松市は市街地がまとまった区域に形成されたコンパクトな街である。費用面では浄水場が高地にあるため自然流下で効率良く市街地に配水でき比較的動力費がかかっていない。また浄水場運転管理業務と検針・収納等業務を民間に委託し、人員の削減及びコスト削減に努めてきた。収入面では大口ユーザーによる安定した給水収益がある。①経常収支比率⑤料金回収率⑥給水原価が類似団体と比較して良いのは、これらが要因と思われる。
　③流動比率の平成26年度数値が低い理由として新会計基準により1年以内に返済する企業債が流動負債に移行したためである。平成21年度に企業債償還のピークが過ぎたので、流動負債は減少傾向にあり、流動比率はさらに改善していく見込みである。同様に④企業債残高対給水収益比率も今後逓減していく見込みである。</t>
    </r>
    <r>
      <rPr>
        <sz val="11"/>
        <color rgb="FFFF0000"/>
        <rFont val="ＭＳ ゴシック"/>
        <family val="3"/>
        <charset val="128"/>
      </rPr>
      <t xml:space="preserve">
　</t>
    </r>
    <r>
      <rPr>
        <sz val="11"/>
        <rFont val="ＭＳ ゴシック"/>
        <family val="3"/>
        <charset val="128"/>
      </rPr>
      <t>⑦施設利用率⑧有収率は類似団体と比較すると、やや良いが、近年ほぼ横ばいで推移している。⑦施設利用率が横ばいで推移しているのは、下松市の行政区域内人口の微増に伴い給水人口も微増傾向ではあるが、市民の節水意識と節水機器の普及により1日平均配水量が横ばいで推移していているためである。平成30年度は大口ユーザーの使用水量が減少したため、過去5年間で最も低くなった。⑧有収率も漏水調査等の対策を講じているが、管路の老朽化も進行しているため、横ばいに推移していると思われる。
　</t>
    </r>
    <rPh sb="93" eb="95">
      <t>ケンシン</t>
    </rPh>
    <rPh sb="96" eb="98">
      <t>シュウノウ</t>
    </rPh>
    <rPh sb="98" eb="99">
      <t>トウ</t>
    </rPh>
    <rPh sb="99" eb="101">
      <t>ギョウム</t>
    </rPh>
    <rPh sb="102" eb="104">
      <t>ミンカン</t>
    </rPh>
    <rPh sb="105" eb="107">
      <t>イタク</t>
    </rPh>
    <rPh sb="213" eb="215">
      <t>スウチ</t>
    </rPh>
    <rPh sb="216" eb="217">
      <t>ヒク</t>
    </rPh>
    <rPh sb="282" eb="284">
      <t>リュウドウ</t>
    </rPh>
    <rPh sb="284" eb="286">
      <t>フサイ</t>
    </rPh>
    <rPh sb="287" eb="289">
      <t>ゲンショウ</t>
    </rPh>
    <rPh sb="289" eb="291">
      <t>ケイコウ</t>
    </rPh>
    <rPh sb="295" eb="297">
      <t>リュウドウ</t>
    </rPh>
    <rPh sb="297" eb="299">
      <t>ヒリツ</t>
    </rPh>
    <rPh sb="303" eb="305">
      <t>カイゼン</t>
    </rPh>
    <rPh sb="309" eb="311">
      <t>ミコ</t>
    </rPh>
    <rPh sb="316" eb="318">
      <t>ドウヨウ</t>
    </rPh>
    <rPh sb="351" eb="353">
      <t>シセツ</t>
    </rPh>
    <rPh sb="489" eb="491">
      <t>ヘイセイ</t>
    </rPh>
    <rPh sb="493" eb="495">
      <t>ネンド</t>
    </rPh>
    <rPh sb="496" eb="498">
      <t>オオクチ</t>
    </rPh>
    <rPh sb="503" eb="505">
      <t>シヨウ</t>
    </rPh>
    <rPh sb="505" eb="507">
      <t>スイリョウ</t>
    </rPh>
    <rPh sb="508" eb="510">
      <t>ゲンショウ</t>
    </rPh>
    <rPh sb="515" eb="517">
      <t>カコ</t>
    </rPh>
    <rPh sb="518" eb="520">
      <t>ネンカン</t>
    </rPh>
    <rPh sb="521" eb="522">
      <t>モット</t>
    </rPh>
    <rPh sb="523" eb="524">
      <t>ヒク</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</si>
</sst>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0.78</c:v>
                </c:pt>
                <c:pt idx="1">
                  <c:v>0.82</c:v>
                </c:pt>
                <c:pt idx="2">
                  <c:v>0.33</c:v>
                </c:pt>
                <c:pt idx="3">
                  <c:v>0.93</c:v>
                </c:pt>
                <c:pt idx="4">
                  <c:v>1.02</c:v>
                </c:pt>
              </c:numCache>
            </c:numRef>
          </c:val>
          <c:extLst xmlns:c16r2="http://schemas.microsoft.com/office/drawing/2015/06/chart">
            <c:ext xmlns:c16="http://schemas.microsoft.com/office/drawing/2014/chart" uri="{C3380CC4-5D6E-409C-BE32-E72D297353CC}">
              <c16:uniqueId val="{00000000-21A1-4DB5-A027-14CC8FC36B86}"/>
            </c:ext>
          </c:extLst>
        </c:ser>
        <c:dLbls>
          <c:showLegendKey val="0"/>
          <c:showVal val="0"/>
          <c:showCatName val="0"/>
          <c:showSerName val="0"/>
          <c:showPercent val="0"/>
          <c:showBubbleSize val="0"/>
        </c:dLbls>
        <c:gapWidth val="150"/>
        <c:axId val="366857064"/>
        <c:axId val="36685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21A1-4DB5-A027-14CC8FC36B86}"/>
            </c:ext>
          </c:extLst>
        </c:ser>
        <c:dLbls>
          <c:showLegendKey val="0"/>
          <c:showVal val="0"/>
          <c:showCatName val="0"/>
          <c:showSerName val="0"/>
          <c:showPercent val="0"/>
          <c:showBubbleSize val="0"/>
        </c:dLbls>
        <c:marker val="1"/>
        <c:smooth val="0"/>
        <c:axId val="366857064"/>
        <c:axId val="366851968"/>
      </c:lineChart>
      <c:dateAx>
        <c:axId val="366857064"/>
        <c:scaling>
          <c:orientation val="minMax"/>
        </c:scaling>
        <c:delete val="1"/>
        <c:axPos val="b"/>
        <c:numFmt formatCode="ge" sourceLinked="1"/>
        <c:majorTickMark val="none"/>
        <c:minorTickMark val="none"/>
        <c:tickLblPos val="none"/>
        <c:crossAx val="366851968"/>
        <c:crosses val="autoZero"/>
        <c:auto val="1"/>
        <c:lblOffset val="100"/>
        <c:baseTimeUnit val="years"/>
      </c:dateAx>
      <c:valAx>
        <c:axId val="36685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85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127.77</c:v>
                </c:pt>
                <c:pt idx="1">
                  <c:v>127.47</c:v>
                </c:pt>
                <c:pt idx="2">
                  <c:v>127.71</c:v>
                </c:pt>
                <c:pt idx="3">
                  <c:v>124.13</c:v>
                </c:pt>
                <c:pt idx="4">
                  <c:v>124.25</c:v>
                </c:pt>
              </c:numCache>
            </c:numRef>
          </c:val>
          <c:extLst xmlns:c16r2="http://schemas.microsoft.com/office/drawing/2015/06/chart">
            <c:ext xmlns:c16="http://schemas.microsoft.com/office/drawing/2014/chart" uri="{C3380CC4-5D6E-409C-BE32-E72D297353CC}">
              <c16:uniqueId val="{00000000-254E-4056-A1FB-D645B901145C}"/>
            </c:ext>
          </c:extLst>
        </c:ser>
        <c:dLbls>
          <c:showLegendKey val="0"/>
          <c:showVal val="0"/>
          <c:showCatName val="0"/>
          <c:showSerName val="0"/>
          <c:showPercent val="0"/>
          <c:showBubbleSize val="0"/>
        </c:dLbls>
        <c:gapWidth val="150"/>
        <c:axId val="366854712"/>
        <c:axId val="32620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254E-4056-A1FB-D645B901145C}"/>
            </c:ext>
          </c:extLst>
        </c:ser>
        <c:dLbls>
          <c:showLegendKey val="0"/>
          <c:showVal val="0"/>
          <c:showCatName val="0"/>
          <c:showSerName val="0"/>
          <c:showPercent val="0"/>
          <c:showBubbleSize val="0"/>
        </c:dLbls>
        <c:marker val="1"/>
        <c:smooth val="0"/>
        <c:axId val="366854712"/>
        <c:axId val="326202088"/>
      </c:lineChart>
      <c:dateAx>
        <c:axId val="366854712"/>
        <c:scaling>
          <c:orientation val="minMax"/>
        </c:scaling>
        <c:delete val="1"/>
        <c:axPos val="b"/>
        <c:numFmt formatCode="ge" sourceLinked="1"/>
        <c:majorTickMark val="none"/>
        <c:minorTickMark val="none"/>
        <c:tickLblPos val="none"/>
        <c:crossAx val="326202088"/>
        <c:crosses val="autoZero"/>
        <c:auto val="1"/>
        <c:lblOffset val="100"/>
        <c:baseTimeUnit val="years"/>
      </c:dateAx>
      <c:valAx>
        <c:axId val="326202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685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50.41</c:v>
                </c:pt>
                <c:pt idx="1">
                  <c:v>51.53</c:v>
                </c:pt>
                <c:pt idx="2">
                  <c:v>51.98</c:v>
                </c:pt>
                <c:pt idx="3">
                  <c:v>53.19</c:v>
                </c:pt>
                <c:pt idx="4">
                  <c:v>54.58</c:v>
                </c:pt>
              </c:numCache>
            </c:numRef>
          </c:val>
          <c:extLst xmlns:c16r2="http://schemas.microsoft.com/office/drawing/2015/06/chart">
            <c:ext xmlns:c16="http://schemas.microsoft.com/office/drawing/2014/chart" uri="{C3380CC4-5D6E-409C-BE32-E72D297353CC}">
              <c16:uniqueId val="{00000000-16ED-4C12-9120-29484E2BB0FE}"/>
            </c:ext>
          </c:extLst>
        </c:ser>
        <c:dLbls>
          <c:showLegendKey val="0"/>
          <c:showVal val="0"/>
          <c:showCatName val="0"/>
          <c:showSerName val="0"/>
          <c:showPercent val="0"/>
          <c:showBubbleSize val="0"/>
        </c:dLbls>
        <c:gapWidth val="150"/>
        <c:axId val="326202872"/>
        <c:axId val="3262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16ED-4C12-9120-29484E2BB0FE}"/>
            </c:ext>
          </c:extLst>
        </c:ser>
        <c:dLbls>
          <c:showLegendKey val="0"/>
          <c:showVal val="0"/>
          <c:showCatName val="0"/>
          <c:showSerName val="0"/>
          <c:showPercent val="0"/>
          <c:showBubbleSize val="0"/>
        </c:dLbls>
        <c:marker val="1"/>
        <c:smooth val="0"/>
        <c:axId val="326202872"/>
        <c:axId val="326200128"/>
      </c:lineChart>
      <c:dateAx>
        <c:axId val="326202872"/>
        <c:scaling>
          <c:orientation val="minMax"/>
        </c:scaling>
        <c:delete val="1"/>
        <c:axPos val="b"/>
        <c:numFmt formatCode="ge" sourceLinked="1"/>
        <c:majorTickMark val="none"/>
        <c:minorTickMark val="none"/>
        <c:tickLblPos val="none"/>
        <c:crossAx val="326200128"/>
        <c:crosses val="autoZero"/>
        <c:auto val="1"/>
        <c:lblOffset val="100"/>
        <c:baseTimeUnit val="years"/>
      </c:dateAx>
      <c:valAx>
        <c:axId val="3262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0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27.4</c:v>
                </c:pt>
                <c:pt idx="1">
                  <c:v>27.03</c:v>
                </c:pt>
                <c:pt idx="2">
                  <c:v>29.83</c:v>
                </c:pt>
                <c:pt idx="3">
                  <c:v>30.09</c:v>
                </c:pt>
                <c:pt idx="4">
                  <c:v>31.58</c:v>
                </c:pt>
              </c:numCache>
            </c:numRef>
          </c:val>
          <c:extLst xmlns:c16r2="http://schemas.microsoft.com/office/drawing/2015/06/chart">
            <c:ext xmlns:c16="http://schemas.microsoft.com/office/drawing/2014/chart" uri="{C3380CC4-5D6E-409C-BE32-E72D297353CC}">
              <c16:uniqueId val="{00000000-EFD4-4E72-B422-EF7721799F84}"/>
            </c:ext>
          </c:extLst>
        </c:ser>
        <c:dLbls>
          <c:showLegendKey val="0"/>
          <c:showVal val="0"/>
          <c:showCatName val="0"/>
          <c:showSerName val="0"/>
          <c:showPercent val="0"/>
          <c:showBubbleSize val="0"/>
        </c:dLbls>
        <c:gapWidth val="150"/>
        <c:axId val="326203264"/>
        <c:axId val="32620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EFD4-4E72-B422-EF7721799F84}"/>
            </c:ext>
          </c:extLst>
        </c:ser>
        <c:dLbls>
          <c:showLegendKey val="0"/>
          <c:showVal val="0"/>
          <c:showCatName val="0"/>
          <c:showSerName val="0"/>
          <c:showPercent val="0"/>
          <c:showBubbleSize val="0"/>
        </c:dLbls>
        <c:marker val="1"/>
        <c:smooth val="0"/>
        <c:axId val="326203264"/>
        <c:axId val="326201304"/>
      </c:lineChart>
      <c:dateAx>
        <c:axId val="326203264"/>
        <c:scaling>
          <c:orientation val="minMax"/>
        </c:scaling>
        <c:delete val="1"/>
        <c:axPos val="b"/>
        <c:numFmt formatCode="ge" sourceLinked="1"/>
        <c:majorTickMark val="none"/>
        <c:minorTickMark val="none"/>
        <c:tickLblPos val="none"/>
        <c:crossAx val="326201304"/>
        <c:crosses val="autoZero"/>
        <c:auto val="1"/>
        <c:lblOffset val="100"/>
        <c:baseTimeUnit val="years"/>
      </c:dateAx>
      <c:valAx>
        <c:axId val="32620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62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CF-468C-918A-B13EBE2B0824}"/>
            </c:ext>
          </c:extLst>
        </c:ser>
        <c:dLbls>
          <c:showLegendKey val="0"/>
          <c:showVal val="0"/>
          <c:showCatName val="0"/>
          <c:showSerName val="0"/>
          <c:showPercent val="0"/>
          <c:showBubbleSize val="0"/>
        </c:dLbls>
        <c:gapWidth val="150"/>
        <c:axId val="372193568"/>
        <c:axId val="37219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12CF-468C-918A-B13EBE2B0824}"/>
            </c:ext>
          </c:extLst>
        </c:ser>
        <c:dLbls>
          <c:showLegendKey val="0"/>
          <c:showVal val="0"/>
          <c:showCatName val="0"/>
          <c:showSerName val="0"/>
          <c:showPercent val="0"/>
          <c:showBubbleSize val="0"/>
        </c:dLbls>
        <c:marker val="1"/>
        <c:smooth val="0"/>
        <c:axId val="372193568"/>
        <c:axId val="372198272"/>
      </c:lineChart>
      <c:dateAx>
        <c:axId val="372193568"/>
        <c:scaling>
          <c:orientation val="minMax"/>
        </c:scaling>
        <c:delete val="1"/>
        <c:axPos val="b"/>
        <c:numFmt formatCode="ge" sourceLinked="1"/>
        <c:majorTickMark val="none"/>
        <c:minorTickMark val="none"/>
        <c:tickLblPos val="none"/>
        <c:crossAx val="372198272"/>
        <c:crosses val="autoZero"/>
        <c:auto val="1"/>
        <c:lblOffset val="100"/>
        <c:baseTimeUnit val="years"/>
      </c:dateAx>
      <c:valAx>
        <c:axId val="372198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19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224.07</c:v>
                </c:pt>
                <c:pt idx="1">
                  <c:v>268.23</c:v>
                </c:pt>
                <c:pt idx="2">
                  <c:v>319.14</c:v>
                </c:pt>
                <c:pt idx="3">
                  <c:v>330.13</c:v>
                </c:pt>
                <c:pt idx="4">
                  <c:v>337.58</c:v>
                </c:pt>
              </c:numCache>
            </c:numRef>
          </c:val>
          <c:extLst xmlns:c16r2="http://schemas.microsoft.com/office/drawing/2015/06/chart">
            <c:ext xmlns:c16="http://schemas.microsoft.com/office/drawing/2014/chart" uri="{C3380CC4-5D6E-409C-BE32-E72D297353CC}">
              <c16:uniqueId val="{00000000-1AC0-450F-B582-0E76EDE28A72}"/>
            </c:ext>
          </c:extLst>
        </c:ser>
        <c:dLbls>
          <c:showLegendKey val="0"/>
          <c:showVal val="0"/>
          <c:showCatName val="0"/>
          <c:showSerName val="0"/>
          <c:showPercent val="0"/>
          <c:showBubbleSize val="0"/>
        </c:dLbls>
        <c:gapWidth val="150"/>
        <c:axId val="372195528"/>
        <c:axId val="37219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1AC0-450F-B582-0E76EDE28A72}"/>
            </c:ext>
          </c:extLst>
        </c:ser>
        <c:dLbls>
          <c:showLegendKey val="0"/>
          <c:showVal val="0"/>
          <c:showCatName val="0"/>
          <c:showSerName val="0"/>
          <c:showPercent val="0"/>
          <c:showBubbleSize val="0"/>
        </c:dLbls>
        <c:marker val="1"/>
        <c:smooth val="0"/>
        <c:axId val="372195528"/>
        <c:axId val="372196312"/>
      </c:lineChart>
      <c:dateAx>
        <c:axId val="372195528"/>
        <c:scaling>
          <c:orientation val="minMax"/>
        </c:scaling>
        <c:delete val="1"/>
        <c:axPos val="b"/>
        <c:numFmt formatCode="ge" sourceLinked="1"/>
        <c:majorTickMark val="none"/>
        <c:minorTickMark val="none"/>
        <c:tickLblPos val="none"/>
        <c:crossAx val="372196312"/>
        <c:crosses val="autoZero"/>
        <c:auto val="1"/>
        <c:lblOffset val="100"/>
        <c:baseTimeUnit val="years"/>
      </c:dateAx>
      <c:valAx>
        <c:axId val="372196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19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346.09</c:v>
                </c:pt>
                <c:pt idx="1">
                  <c:v>328.44</c:v>
                </c:pt>
                <c:pt idx="2">
                  <c:v>336.95</c:v>
                </c:pt>
                <c:pt idx="3">
                  <c:v>309.92</c:v>
                </c:pt>
                <c:pt idx="4">
                  <c:v>290.72000000000003</c:v>
                </c:pt>
              </c:numCache>
            </c:numRef>
          </c:val>
          <c:extLst xmlns:c16r2="http://schemas.microsoft.com/office/drawing/2015/06/chart">
            <c:ext xmlns:c16="http://schemas.microsoft.com/office/drawing/2014/chart" uri="{C3380CC4-5D6E-409C-BE32-E72D297353CC}">
              <c16:uniqueId val="{00000000-22B3-4F94-9B95-3EEEA9A3D8FC}"/>
            </c:ext>
          </c:extLst>
        </c:ser>
        <c:dLbls>
          <c:showLegendKey val="0"/>
          <c:showVal val="0"/>
          <c:showCatName val="0"/>
          <c:showSerName val="0"/>
          <c:showPercent val="0"/>
          <c:showBubbleSize val="0"/>
        </c:dLbls>
        <c:gapWidth val="150"/>
        <c:axId val="372195920"/>
        <c:axId val="372197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22B3-4F94-9B95-3EEEA9A3D8FC}"/>
            </c:ext>
          </c:extLst>
        </c:ser>
        <c:dLbls>
          <c:showLegendKey val="0"/>
          <c:showVal val="0"/>
          <c:showCatName val="0"/>
          <c:showSerName val="0"/>
          <c:showPercent val="0"/>
          <c:showBubbleSize val="0"/>
        </c:dLbls>
        <c:marker val="1"/>
        <c:smooth val="0"/>
        <c:axId val="372195920"/>
        <c:axId val="372197096"/>
      </c:lineChart>
      <c:dateAx>
        <c:axId val="372195920"/>
        <c:scaling>
          <c:orientation val="minMax"/>
        </c:scaling>
        <c:delete val="1"/>
        <c:axPos val="b"/>
        <c:numFmt formatCode="ge" sourceLinked="1"/>
        <c:majorTickMark val="none"/>
        <c:minorTickMark val="none"/>
        <c:tickLblPos val="none"/>
        <c:crossAx val="372197096"/>
        <c:crosses val="autoZero"/>
        <c:auto val="1"/>
        <c:lblOffset val="100"/>
        <c:baseTimeUnit val="years"/>
      </c:dateAx>
      <c:valAx>
        <c:axId val="372197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219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115.74</c:v>
                </c:pt>
                <c:pt idx="1">
                  <c:v>116.21</c:v>
                </c:pt>
                <c:pt idx="2">
                  <c:v>116.88</c:v>
                </c:pt>
                <c:pt idx="3">
                  <c:v>113.63</c:v>
                </c:pt>
                <c:pt idx="4">
                  <c:v>112.88</c:v>
                </c:pt>
              </c:numCache>
            </c:numRef>
          </c:val>
          <c:extLst xmlns:c16r2="http://schemas.microsoft.com/office/drawing/2015/06/chart">
            <c:ext xmlns:c16="http://schemas.microsoft.com/office/drawing/2014/chart" uri="{C3380CC4-5D6E-409C-BE32-E72D297353CC}">
              <c16:uniqueId val="{00000000-4980-4A15-B684-976E9A6586CD}"/>
            </c:ext>
          </c:extLst>
        </c:ser>
        <c:dLbls>
          <c:showLegendKey val="0"/>
          <c:showVal val="0"/>
          <c:showCatName val="0"/>
          <c:showSerName val="0"/>
          <c:showPercent val="0"/>
          <c:showBubbleSize val="0"/>
        </c:dLbls>
        <c:gapWidth val="150"/>
        <c:axId val="372197488"/>
        <c:axId val="37219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4980-4A15-B684-976E9A6586CD}"/>
            </c:ext>
          </c:extLst>
        </c:ser>
        <c:dLbls>
          <c:showLegendKey val="0"/>
          <c:showVal val="0"/>
          <c:showCatName val="0"/>
          <c:showSerName val="0"/>
          <c:showPercent val="0"/>
          <c:showBubbleSize val="0"/>
        </c:dLbls>
        <c:marker val="1"/>
        <c:smooth val="0"/>
        <c:axId val="372197488"/>
        <c:axId val="372192784"/>
      </c:lineChart>
      <c:dateAx>
        <c:axId val="372197488"/>
        <c:scaling>
          <c:orientation val="minMax"/>
        </c:scaling>
        <c:delete val="1"/>
        <c:axPos val="b"/>
        <c:numFmt formatCode="ge" sourceLinked="1"/>
        <c:majorTickMark val="none"/>
        <c:minorTickMark val="none"/>
        <c:tickLblPos val="none"/>
        <c:crossAx val="372192784"/>
        <c:crosses val="autoZero"/>
        <c:auto val="1"/>
        <c:lblOffset val="100"/>
        <c:baseTimeUnit val="years"/>
      </c:dateAx>
      <c:valAx>
        <c:axId val="37219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9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67.84</c:v>
                </c:pt>
                <c:pt idx="1">
                  <c:v>68.62</c:v>
                </c:pt>
                <c:pt idx="2">
                  <c:v>67.739999999999995</c:v>
                </c:pt>
                <c:pt idx="3">
                  <c:v>69.180000000000007</c:v>
                </c:pt>
                <c:pt idx="4">
                  <c:v>71.459999999999994</c:v>
                </c:pt>
              </c:numCache>
            </c:numRef>
          </c:val>
          <c:extLst xmlns:c16r2="http://schemas.microsoft.com/office/drawing/2015/06/chart">
            <c:ext xmlns:c16="http://schemas.microsoft.com/office/drawing/2014/chart" uri="{C3380CC4-5D6E-409C-BE32-E72D297353CC}">
              <c16:uniqueId val="{00000000-55C3-4E77-8FB7-CA9BC6965B93}"/>
            </c:ext>
          </c:extLst>
        </c:ser>
        <c:dLbls>
          <c:showLegendKey val="0"/>
          <c:showVal val="0"/>
          <c:showCatName val="0"/>
          <c:showSerName val="0"/>
          <c:showPercent val="0"/>
          <c:showBubbleSize val="0"/>
        </c:dLbls>
        <c:gapWidth val="150"/>
        <c:axId val="372193176"/>
        <c:axId val="37219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55C3-4E77-8FB7-CA9BC6965B93}"/>
            </c:ext>
          </c:extLst>
        </c:ser>
        <c:dLbls>
          <c:showLegendKey val="0"/>
          <c:showVal val="0"/>
          <c:showCatName val="0"/>
          <c:showSerName val="0"/>
          <c:showPercent val="0"/>
          <c:showBubbleSize val="0"/>
        </c:dLbls>
        <c:marker val="1"/>
        <c:smooth val="0"/>
        <c:axId val="372193176"/>
        <c:axId val="372194352"/>
      </c:lineChart>
      <c:dateAx>
        <c:axId val="372193176"/>
        <c:scaling>
          <c:orientation val="minMax"/>
        </c:scaling>
        <c:delete val="1"/>
        <c:axPos val="b"/>
        <c:numFmt formatCode="ge" sourceLinked="1"/>
        <c:majorTickMark val="none"/>
        <c:minorTickMark val="none"/>
        <c:tickLblPos val="none"/>
        <c:crossAx val="372194352"/>
        <c:crosses val="autoZero"/>
        <c:auto val="1"/>
        <c:lblOffset val="100"/>
        <c:baseTimeUnit val="years"/>
      </c:dateAx>
      <c:valAx>
        <c:axId val="37219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9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63.45</c:v>
                </c:pt>
                <c:pt idx="1">
                  <c:v>63.06</c:v>
                </c:pt>
                <c:pt idx="2">
                  <c:v>62.3</c:v>
                </c:pt>
                <c:pt idx="3">
                  <c:v>63.02</c:v>
                </c:pt>
                <c:pt idx="4">
                  <c:v>60.71</c:v>
                </c:pt>
              </c:numCache>
            </c:numRef>
          </c:val>
          <c:extLst xmlns:c16r2="http://schemas.microsoft.com/office/drawing/2015/06/chart">
            <c:ext xmlns:c16="http://schemas.microsoft.com/office/drawing/2014/chart" uri="{C3380CC4-5D6E-409C-BE32-E72D297353CC}">
              <c16:uniqueId val="{00000000-14C4-44D9-A737-EF9DD90EB5D7}"/>
            </c:ext>
          </c:extLst>
        </c:ser>
        <c:dLbls>
          <c:showLegendKey val="0"/>
          <c:showVal val="0"/>
          <c:showCatName val="0"/>
          <c:showSerName val="0"/>
          <c:showPercent val="0"/>
          <c:showBubbleSize val="0"/>
        </c:dLbls>
        <c:gapWidth val="150"/>
        <c:axId val="372740896"/>
        <c:axId val="372745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14C4-44D9-A737-EF9DD90EB5D7}"/>
            </c:ext>
          </c:extLst>
        </c:ser>
        <c:dLbls>
          <c:showLegendKey val="0"/>
          <c:showVal val="0"/>
          <c:showCatName val="0"/>
          <c:showSerName val="0"/>
          <c:showPercent val="0"/>
          <c:showBubbleSize val="0"/>
        </c:dLbls>
        <c:marker val="1"/>
        <c:smooth val="0"/>
        <c:axId val="372740896"/>
        <c:axId val="372745208"/>
      </c:lineChart>
      <c:dateAx>
        <c:axId val="372740896"/>
        <c:scaling>
          <c:orientation val="minMax"/>
        </c:scaling>
        <c:delete val="1"/>
        <c:axPos val="b"/>
        <c:numFmt formatCode="ge" sourceLinked="1"/>
        <c:majorTickMark val="none"/>
        <c:minorTickMark val="none"/>
        <c:tickLblPos val="none"/>
        <c:crossAx val="372745208"/>
        <c:crosses val="autoZero"/>
        <c:auto val="1"/>
        <c:lblOffset val="100"/>
        <c:baseTimeUnit val="years"/>
      </c:dateAx>
      <c:valAx>
        <c:axId val="372745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4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91.13</c:v>
                </c:pt>
                <c:pt idx="1">
                  <c:v>90.18</c:v>
                </c:pt>
                <c:pt idx="2">
                  <c:v>92.38</c:v>
                </c:pt>
                <c:pt idx="3">
                  <c:v>92.35</c:v>
                </c:pt>
                <c:pt idx="4">
                  <c:v>91.9</c:v>
                </c:pt>
              </c:numCache>
            </c:numRef>
          </c:val>
          <c:extLst xmlns:c16r2="http://schemas.microsoft.com/office/drawing/2015/06/chart">
            <c:ext xmlns:c16="http://schemas.microsoft.com/office/drawing/2014/chart" uri="{C3380CC4-5D6E-409C-BE32-E72D297353CC}">
              <c16:uniqueId val="{00000000-B7AD-4D67-BEC7-EFCD82169EF1}"/>
            </c:ext>
          </c:extLst>
        </c:ser>
        <c:dLbls>
          <c:showLegendKey val="0"/>
          <c:showVal val="0"/>
          <c:showCatName val="0"/>
          <c:showSerName val="0"/>
          <c:showPercent val="0"/>
          <c:showBubbleSize val="0"/>
        </c:dLbls>
        <c:gapWidth val="150"/>
        <c:axId val="372741288"/>
        <c:axId val="37274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B7AD-4D67-BEC7-EFCD82169EF1}"/>
            </c:ext>
          </c:extLst>
        </c:ser>
        <c:dLbls>
          <c:showLegendKey val="0"/>
          <c:showVal val="0"/>
          <c:showCatName val="0"/>
          <c:showSerName val="0"/>
          <c:showPercent val="0"/>
          <c:showBubbleSize val="0"/>
        </c:dLbls>
        <c:marker val="1"/>
        <c:smooth val="0"/>
        <c:axId val="372741288"/>
        <c:axId val="372742072"/>
      </c:lineChart>
      <c:dateAx>
        <c:axId val="372741288"/>
        <c:scaling>
          <c:orientation val="minMax"/>
        </c:scaling>
        <c:delete val="1"/>
        <c:axPos val="b"/>
        <c:numFmt formatCode="ge" sourceLinked="1"/>
        <c:majorTickMark val="none"/>
        <c:minorTickMark val="none"/>
        <c:tickLblPos val="none"/>
        <c:crossAx val="372742072"/>
        <c:crosses val="autoZero"/>
        <c:auto val="1"/>
        <c:lblOffset val="100"/>
        <c:baseTimeUnit val="years"/>
      </c:dateAx>
      <c:valAx>
        <c:axId val="37274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74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7" zoomScale="75" zoomScaleNormal="75" workbookViewId="0">
      <selection activeCell="CG39" sqref="CG3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下松市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自治体職員</v>
      </c>
      <c r="AE8" s="59"/>
      <c r="AF8" s="59"/>
      <c r="AG8" s="59"/>
      <c r="AH8" s="59"/>
      <c r="AI8" s="59"/>
      <c r="AJ8" s="59"/>
      <c r="AK8" s="4"/>
      <c r="AL8" s="60">
        <f>データ!$R$6</f>
        <v>57103</v>
      </c>
      <c r="AM8" s="60"/>
      <c r="AN8" s="60"/>
      <c r="AO8" s="60"/>
      <c r="AP8" s="60"/>
      <c r="AQ8" s="60"/>
      <c r="AR8" s="60"/>
      <c r="AS8" s="60"/>
      <c r="AT8" s="51">
        <f>データ!$S$6</f>
        <v>89.35</v>
      </c>
      <c r="AU8" s="52"/>
      <c r="AV8" s="52"/>
      <c r="AW8" s="52"/>
      <c r="AX8" s="52"/>
      <c r="AY8" s="52"/>
      <c r="AZ8" s="52"/>
      <c r="BA8" s="52"/>
      <c r="BB8" s="53">
        <f>データ!$T$6</f>
        <v>639.09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76.790000000000006</v>
      </c>
      <c r="J10" s="52"/>
      <c r="K10" s="52"/>
      <c r="L10" s="52"/>
      <c r="M10" s="52"/>
      <c r="N10" s="52"/>
      <c r="O10" s="63"/>
      <c r="P10" s="53">
        <f>データ!$P$6</f>
        <v>97.88</v>
      </c>
      <c r="Q10" s="53"/>
      <c r="R10" s="53"/>
      <c r="S10" s="53"/>
      <c r="T10" s="53"/>
      <c r="U10" s="53"/>
      <c r="V10" s="53"/>
      <c r="W10" s="60">
        <f>データ!$Q$6</f>
        <v>1505</v>
      </c>
      <c r="X10" s="60"/>
      <c r="Y10" s="60"/>
      <c r="Z10" s="60"/>
      <c r="AA10" s="60"/>
      <c r="AB10" s="60"/>
      <c r="AC10" s="60"/>
      <c r="AD10" s="2"/>
      <c r="AE10" s="2"/>
      <c r="AF10" s="2"/>
      <c r="AG10" s="2"/>
      <c r="AH10" s="4"/>
      <c r="AI10" s="4"/>
      <c r="AJ10" s="4"/>
      <c r="AK10" s="4"/>
      <c r="AL10" s="60">
        <f>データ!$U$6</f>
        <v>55981</v>
      </c>
      <c r="AM10" s="60"/>
      <c r="AN10" s="60"/>
      <c r="AO10" s="60"/>
      <c r="AP10" s="60"/>
      <c r="AQ10" s="60"/>
      <c r="AR10" s="60"/>
      <c r="AS10" s="60"/>
      <c r="AT10" s="51">
        <f>データ!$V$6</f>
        <v>44.39</v>
      </c>
      <c r="AU10" s="52"/>
      <c r="AV10" s="52"/>
      <c r="AW10" s="52"/>
      <c r="AX10" s="52"/>
      <c r="AY10" s="52"/>
      <c r="AZ10" s="52"/>
      <c r="BA10" s="52"/>
      <c r="BB10" s="53">
        <f>データ!$W$6</f>
        <v>1261.1199999999999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DczoTfvzliaaAl8oeM8eD6b8Rj8UjBloRKt2xAE6EOfVz/6JK5t/x8XpSfus/NOKIUawCFrMZB3ZU85ewj+6Q==" saltValue="bGTVfXF5iDLMtFUYE/YMb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352071</v>
      </c>
      <c r="D6" s="34">
        <f t="shared" si="3"/>
        <v>46</v>
      </c>
      <c r="E6" s="34">
        <f t="shared" si="3"/>
        <v>1</v>
      </c>
      <c r="F6" s="34">
        <f t="shared" si="3"/>
        <v>0</v>
      </c>
      <c r="G6" s="34">
        <f t="shared" si="3"/>
        <v>1</v>
      </c>
      <c r="H6" s="34" t="str">
        <f t="shared" si="3"/>
        <v>山口県　下松市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76.790000000000006</v>
      </c>
      <c r="P6" s="35">
        <f t="shared" si="3"/>
        <v>97.88</v>
      </c>
      <c r="Q6" s="35">
        <f t="shared" si="3"/>
        <v>1505</v>
      </c>
      <c r="R6" s="35">
        <f t="shared" si="3"/>
        <v>57103</v>
      </c>
      <c r="S6" s="35">
        <f t="shared" si="3"/>
        <v>89.35</v>
      </c>
      <c r="T6" s="35">
        <f t="shared" si="3"/>
        <v>639.09</v>
      </c>
      <c r="U6" s="35">
        <f t="shared" si="3"/>
        <v>55981</v>
      </c>
      <c r="V6" s="35">
        <f t="shared" si="3"/>
        <v>44.39</v>
      </c>
      <c r="W6" s="35">
        <f t="shared" si="3"/>
        <v>1261.1199999999999</v>
      </c>
      <c r="X6" s="36">
        <f>IF(X7="",NA(),X7)</f>
        <v>127.77</v>
      </c>
      <c r="Y6" s="36">
        <f t="shared" ref="Y6:AG6" si="4">IF(Y7="",NA(),Y7)</f>
        <v>127.47</v>
      </c>
      <c r="Z6" s="36">
        <f t="shared" si="4"/>
        <v>127.71</v>
      </c>
      <c r="AA6" s="36">
        <f t="shared" si="4"/>
        <v>124.13</v>
      </c>
      <c r="AB6" s="36">
        <f t="shared" si="4"/>
        <v>124.25</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224.07</v>
      </c>
      <c r="AU6" s="36">
        <f t="shared" ref="AU6:BC6" si="6">IF(AU7="",NA(),AU7)</f>
        <v>268.23</v>
      </c>
      <c r="AV6" s="36">
        <f t="shared" si="6"/>
        <v>319.14</v>
      </c>
      <c r="AW6" s="36">
        <f t="shared" si="6"/>
        <v>330.13</v>
      </c>
      <c r="AX6" s="36">
        <f t="shared" si="6"/>
        <v>337.58</v>
      </c>
      <c r="AY6" s="36">
        <f t="shared" si="6"/>
        <v>335.95</v>
      </c>
      <c r="AZ6" s="36">
        <f t="shared" si="6"/>
        <v>346.59</v>
      </c>
      <c r="BA6" s="36">
        <f t="shared" si="6"/>
        <v>357.82</v>
      </c>
      <c r="BB6" s="36">
        <f t="shared" si="6"/>
        <v>355.5</v>
      </c>
      <c r="BC6" s="36">
        <f t="shared" si="6"/>
        <v>349.83</v>
      </c>
      <c r="BD6" s="35" t="str">
        <f>IF(BD7="","",IF(BD7="-","【-】","【"&amp;SUBSTITUTE(TEXT(BD7,"#,##0.00"),"-","△")&amp;"】"))</f>
        <v>【261.93】</v>
      </c>
      <c r="BE6" s="36">
        <f>IF(BE7="",NA(),BE7)</f>
        <v>346.09</v>
      </c>
      <c r="BF6" s="36">
        <f t="shared" ref="BF6:BN6" si="7">IF(BF7="",NA(),BF7)</f>
        <v>328.44</v>
      </c>
      <c r="BG6" s="36">
        <f t="shared" si="7"/>
        <v>336.95</v>
      </c>
      <c r="BH6" s="36">
        <f t="shared" si="7"/>
        <v>309.92</v>
      </c>
      <c r="BI6" s="36">
        <f t="shared" si="7"/>
        <v>290.72000000000003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115.74</v>
      </c>
      <c r="BQ6" s="36">
        <f t="shared" ref="BQ6:BY6" si="8">IF(BQ7="",NA(),BQ7)</f>
        <v>116.21</v>
      </c>
      <c r="BR6" s="36">
        <f t="shared" si="8"/>
        <v>116.88</v>
      </c>
      <c r="BS6" s="36">
        <f t="shared" si="8"/>
        <v>113.63</v>
      </c>
      <c r="BT6" s="36">
        <f t="shared" si="8"/>
        <v>112.88</v>
      </c>
      <c r="BU6" s="36">
        <f t="shared" si="8"/>
        <v>105.21</v>
      </c>
      <c r="BV6" s="36">
        <f t="shared" si="8"/>
        <v>105.71</v>
      </c>
      <c r="BW6" s="36">
        <f t="shared" si="8"/>
        <v>106.01</v>
      </c>
      <c r="BX6" s="36">
        <f t="shared" si="8"/>
        <v>104.57</v>
      </c>
      <c r="BY6" s="36">
        <f t="shared" si="8"/>
        <v>103.54</v>
      </c>
      <c r="BZ6" s="35" t="str">
        <f>IF(BZ7="","",IF(BZ7="-","【-】","【"&amp;SUBSTITUTE(TEXT(BZ7,"#,##0.00"),"-","△")&amp;"】"))</f>
        <v>【103.91】</v>
      </c>
      <c r="CA6" s="36">
        <f>IF(CA7="",NA(),CA7)</f>
        <v>67.84</v>
      </c>
      <c r="CB6" s="36">
        <f t="shared" ref="CB6:CJ6" si="9">IF(CB7="",NA(),CB7)</f>
        <v>68.62</v>
      </c>
      <c r="CC6" s="36">
        <f t="shared" si="9"/>
        <v>67.739999999999995</v>
      </c>
      <c r="CD6" s="36">
        <f t="shared" si="9"/>
        <v>69.180000000000007</v>
      </c>
      <c r="CE6" s="36">
        <f t="shared" si="9"/>
        <v>71.459999999999994</v>
      </c>
      <c r="CF6" s="36">
        <f t="shared" si="9"/>
        <v>162.59</v>
      </c>
      <c r="CG6" s="36">
        <f t="shared" si="9"/>
        <v>162.15</v>
      </c>
      <c r="CH6" s="36">
        <f t="shared" si="9"/>
        <v>162.24</v>
      </c>
      <c r="CI6" s="36">
        <f t="shared" si="9"/>
        <v>165.47</v>
      </c>
      <c r="CJ6" s="36">
        <f t="shared" si="9"/>
        <v>167.46</v>
      </c>
      <c r="CK6" s="35" t="str">
        <f>IF(CK7="","",IF(CK7="-","【-】","【"&amp;SUBSTITUTE(TEXT(CK7,"#,##0.00"),"-","△")&amp;"】"))</f>
        <v>【167.11】</v>
      </c>
      <c r="CL6" s="36">
        <f>IF(CL7="",NA(),CL7)</f>
        <v>63.45</v>
      </c>
      <c r="CM6" s="36">
        <f t="shared" ref="CM6:CU6" si="10">IF(CM7="",NA(),CM7)</f>
        <v>63.06</v>
      </c>
      <c r="CN6" s="36">
        <f t="shared" si="10"/>
        <v>62.3</v>
      </c>
      <c r="CO6" s="36">
        <f t="shared" si="10"/>
        <v>63.02</v>
      </c>
      <c r="CP6" s="36">
        <f t="shared" si="10"/>
        <v>60.71</v>
      </c>
      <c r="CQ6" s="36">
        <f t="shared" si="10"/>
        <v>59.17</v>
      </c>
      <c r="CR6" s="36">
        <f t="shared" si="10"/>
        <v>59.34</v>
      </c>
      <c r="CS6" s="36">
        <f t="shared" si="10"/>
        <v>59.11</v>
      </c>
      <c r="CT6" s="36">
        <f t="shared" si="10"/>
        <v>59.74</v>
      </c>
      <c r="CU6" s="36">
        <f t="shared" si="10"/>
        <v>59.46</v>
      </c>
      <c r="CV6" s="35" t="str">
        <f>IF(CV7="","",IF(CV7="-","【-】","【"&amp;SUBSTITUTE(TEXT(CV7,"#,##0.00"),"-","△")&amp;"】"))</f>
        <v>【60.27】</v>
      </c>
      <c r="CW6" s="36">
        <f>IF(CW7="",NA(),CW7)</f>
        <v>91.13</v>
      </c>
      <c r="CX6" s="36">
        <f t="shared" ref="CX6:DF6" si="11">IF(CX7="",NA(),CX7)</f>
        <v>90.18</v>
      </c>
      <c r="CY6" s="36">
        <f t="shared" si="11"/>
        <v>92.38</v>
      </c>
      <c r="CZ6" s="36">
        <f t="shared" si="11"/>
        <v>92.35</v>
      </c>
      <c r="DA6" s="36">
        <f t="shared" si="11"/>
        <v>91.9</v>
      </c>
      <c r="DB6" s="36">
        <f t="shared" si="11"/>
        <v>87.6</v>
      </c>
      <c r="DC6" s="36">
        <f t="shared" si="11"/>
        <v>87.74</v>
      </c>
      <c r="DD6" s="36">
        <f t="shared" si="11"/>
        <v>87.91</v>
      </c>
      <c r="DE6" s="36">
        <f t="shared" si="11"/>
        <v>87.28</v>
      </c>
      <c r="DF6" s="36">
        <f t="shared" si="11"/>
        <v>87.41</v>
      </c>
      <c r="DG6" s="35" t="str">
        <f>IF(DG7="","",IF(DG7="-","【-】","【"&amp;SUBSTITUTE(TEXT(DG7,"#,##0.00"),"-","△")&amp;"】"))</f>
        <v>【89.92】</v>
      </c>
      <c r="DH6" s="36">
        <f>IF(DH7="",NA(),DH7)</f>
        <v>50.41</v>
      </c>
      <c r="DI6" s="36">
        <f t="shared" ref="DI6:DQ6" si="12">IF(DI7="",NA(),DI7)</f>
        <v>51.53</v>
      </c>
      <c r="DJ6" s="36">
        <f t="shared" si="12"/>
        <v>51.98</v>
      </c>
      <c r="DK6" s="36">
        <f t="shared" si="12"/>
        <v>53.19</v>
      </c>
      <c r="DL6" s="36">
        <f t="shared" si="12"/>
        <v>54.58</v>
      </c>
      <c r="DM6" s="36">
        <f t="shared" si="12"/>
        <v>45.25</v>
      </c>
      <c r="DN6" s="36">
        <f t="shared" si="12"/>
        <v>46.27</v>
      </c>
      <c r="DO6" s="36">
        <f t="shared" si="12"/>
        <v>46.88</v>
      </c>
      <c r="DP6" s="36">
        <f t="shared" si="12"/>
        <v>46.94</v>
      </c>
      <c r="DQ6" s="36">
        <f t="shared" si="12"/>
        <v>47.62</v>
      </c>
      <c r="DR6" s="35" t="str">
        <f>IF(DR7="","",IF(DR7="-","【-】","【"&amp;SUBSTITUTE(TEXT(DR7,"#,##0.00"),"-","△")&amp;"】"))</f>
        <v>【48.85】</v>
      </c>
      <c r="DS6" s="36">
        <f>IF(DS7="",NA(),DS7)</f>
        <v>27.4</v>
      </c>
      <c r="DT6" s="36">
        <f t="shared" ref="DT6:EB6" si="13">IF(DT7="",NA(),DT7)</f>
        <v>27.03</v>
      </c>
      <c r="DU6" s="36">
        <f t="shared" si="13"/>
        <v>29.83</v>
      </c>
      <c r="DV6" s="36">
        <f t="shared" si="13"/>
        <v>30.09</v>
      </c>
      <c r="DW6" s="36">
        <f t="shared" si="13"/>
        <v>31.58</v>
      </c>
      <c r="DX6" s="36">
        <f t="shared" si="13"/>
        <v>10.71</v>
      </c>
      <c r="DY6" s="36">
        <f t="shared" si="13"/>
        <v>10.93</v>
      </c>
      <c r="DZ6" s="36">
        <f t="shared" si="13"/>
        <v>13.39</v>
      </c>
      <c r="EA6" s="36">
        <f t="shared" si="13"/>
        <v>14.48</v>
      </c>
      <c r="EB6" s="36">
        <f t="shared" si="13"/>
        <v>16.27</v>
      </c>
      <c r="EC6" s="35" t="str">
        <f>IF(EC7="","",IF(EC7="-","【-】","【"&amp;SUBSTITUTE(TEXT(EC7,"#,##0.00"),"-","△")&amp;"】"))</f>
        <v>【17.80】</v>
      </c>
      <c r="ED6" s="36">
        <f>IF(ED7="",NA(),ED7)</f>
        <v>0.78</v>
      </c>
      <c r="EE6" s="36">
        <f t="shared" ref="EE6:EM6" si="14">IF(EE7="",NA(),EE7)</f>
        <v>0.82</v>
      </c>
      <c r="EF6" s="36">
        <f t="shared" si="14"/>
        <v>0.33</v>
      </c>
      <c r="EG6" s="36">
        <f t="shared" si="14"/>
        <v>0.93</v>
      </c>
      <c r="EH6" s="36">
        <f t="shared" si="14"/>
        <v>1.02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352071</v>
      </c>
      <c r="D7" s="38">
        <v>46</v>
      </c>
      <c r="E7" s="38">
        <v>1</v>
      </c>
      <c r="F7" s="38">
        <v>0</v>
      </c>
      <c r="G7" s="38">
        <v>1</v>
      </c>
      <c r="H7" s="38" t="s">
        <v>93</v>
      </c>
      <c r="I7" s="38" t="s">
        <v>94</v>
      </c>
      <c r="J7" s="38" t="s">
        <v>95</v>
      </c>
      <c r="K7" s="38" t="s">
        <v>96</v>
      </c>
      <c r="L7" s="38" t="s">
        <v>97</v>
      </c>
      <c r="M7" s="38" t="s">
        <v>98</v>
      </c>
      <c r="N7" s="39" t="s">
        <v>99</v>
      </c>
      <c r="O7" s="39">
        <v>76.790000000000006</v>
      </c>
      <c r="P7" s="39">
        <v>97.88</v>
      </c>
      <c r="Q7" s="39">
        <v>1505</v>
      </c>
      <c r="R7" s="39">
        <v>57103</v>
      </c>
      <c r="S7" s="39">
        <v>89.35</v>
      </c>
      <c r="T7" s="39">
        <v>639.09</v>
      </c>
      <c r="U7" s="39">
        <v>55981</v>
      </c>
      <c r="V7" s="39">
        <v>44.39</v>
      </c>
      <c r="W7" s="39">
        <v>1261.1199999999999</v>
      </c>
      <c r="X7" s="39">
        <v>127.77</v>
      </c>
      <c r="Y7" s="39">
        <v>127.47</v>
      </c>
      <c r="Z7" s="39">
        <v>127.71</v>
      </c>
      <c r="AA7" s="39">
        <v>124.13</v>
      </c>
      <c r="AB7" s="39">
        <v>124.25</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224.07</v>
      </c>
      <c r="AU7" s="39">
        <v>268.23</v>
      </c>
      <c r="AV7" s="39">
        <v>319.14</v>
      </c>
      <c r="AW7" s="39">
        <v>330.13</v>
      </c>
      <c r="AX7" s="39">
        <v>337.58</v>
      </c>
      <c r="AY7" s="39">
        <v>335.95</v>
      </c>
      <c r="AZ7" s="39">
        <v>346.59</v>
      </c>
      <c r="BA7" s="39">
        <v>357.82</v>
      </c>
      <c r="BB7" s="39">
        <v>355.5</v>
      </c>
      <c r="BC7" s="39">
        <v>349.83</v>
      </c>
      <c r="BD7" s="39">
        <v>261.93</v>
      </c>
      <c r="BE7" s="39">
        <v>346.09</v>
      </c>
      <c r="BF7" s="39">
        <v>328.44</v>
      </c>
      <c r="BG7" s="39">
        <v>336.95</v>
      </c>
      <c r="BH7" s="39">
        <v>309.92</v>
      </c>
      <c r="BI7" s="39">
        <v>290.72000000000003</v>
      </c>
      <c r="BJ7" s="39">
        <v>319.82</v>
      </c>
      <c r="BK7" s="39">
        <v>312.02999999999997</v>
      </c>
      <c r="BL7" s="39">
        <v>307.45999999999998</v>
      </c>
      <c r="BM7" s="39">
        <v>312.58</v>
      </c>
      <c r="BN7" s="39">
        <v>314.87</v>
      </c>
      <c r="BO7" s="39">
        <v>270.45999999999998</v>
      </c>
      <c r="BP7" s="39">
        <v>115.74</v>
      </c>
      <c r="BQ7" s="39">
        <v>116.21</v>
      </c>
      <c r="BR7" s="39">
        <v>116.88</v>
      </c>
      <c r="BS7" s="39">
        <v>113.63</v>
      </c>
      <c r="BT7" s="39">
        <v>112.88</v>
      </c>
      <c r="BU7" s="39">
        <v>105.21</v>
      </c>
      <c r="BV7" s="39">
        <v>105.71</v>
      </c>
      <c r="BW7" s="39">
        <v>106.01</v>
      </c>
      <c r="BX7" s="39">
        <v>104.57</v>
      </c>
      <c r="BY7" s="39">
        <v>103.54</v>
      </c>
      <c r="BZ7" s="39">
        <v>103.91</v>
      </c>
      <c r="CA7" s="39">
        <v>67.84</v>
      </c>
      <c r="CB7" s="39">
        <v>68.62</v>
      </c>
      <c r="CC7" s="39">
        <v>67.739999999999995</v>
      </c>
      <c r="CD7" s="39">
        <v>69.180000000000007</v>
      </c>
      <c r="CE7" s="39">
        <v>71.459999999999994</v>
      </c>
      <c r="CF7" s="39">
        <v>162.59</v>
      </c>
      <c r="CG7" s="39">
        <v>162.15</v>
      </c>
      <c r="CH7" s="39">
        <v>162.24</v>
      </c>
      <c r="CI7" s="39">
        <v>165.47</v>
      </c>
      <c r="CJ7" s="39">
        <v>167.46</v>
      </c>
      <c r="CK7" s="39">
        <v>167.11</v>
      </c>
      <c r="CL7" s="39">
        <v>63.45</v>
      </c>
      <c r="CM7" s="39">
        <v>63.06</v>
      </c>
      <c r="CN7" s="39">
        <v>62.3</v>
      </c>
      <c r="CO7" s="39">
        <v>63.02</v>
      </c>
      <c r="CP7" s="39">
        <v>60.71</v>
      </c>
      <c r="CQ7" s="39">
        <v>59.17</v>
      </c>
      <c r="CR7" s="39">
        <v>59.34</v>
      </c>
      <c r="CS7" s="39">
        <v>59.11</v>
      </c>
      <c r="CT7" s="39">
        <v>59.74</v>
      </c>
      <c r="CU7" s="39">
        <v>59.46</v>
      </c>
      <c r="CV7" s="39">
        <v>60.27</v>
      </c>
      <c r="CW7" s="39">
        <v>91.13</v>
      </c>
      <c r="CX7" s="39">
        <v>90.18</v>
      </c>
      <c r="CY7" s="39">
        <v>92.38</v>
      </c>
      <c r="CZ7" s="39">
        <v>92.35</v>
      </c>
      <c r="DA7" s="39">
        <v>91.9</v>
      </c>
      <c r="DB7" s="39">
        <v>87.6</v>
      </c>
      <c r="DC7" s="39">
        <v>87.74</v>
      </c>
      <c r="DD7" s="39">
        <v>87.91</v>
      </c>
      <c r="DE7" s="39">
        <v>87.28</v>
      </c>
      <c r="DF7" s="39">
        <v>87.41</v>
      </c>
      <c r="DG7" s="39">
        <v>89.92</v>
      </c>
      <c r="DH7" s="39">
        <v>50.41</v>
      </c>
      <c r="DI7" s="39">
        <v>51.53</v>
      </c>
      <c r="DJ7" s="39">
        <v>51.98</v>
      </c>
      <c r="DK7" s="39">
        <v>53.19</v>
      </c>
      <c r="DL7" s="39">
        <v>54.58</v>
      </c>
      <c r="DM7" s="39">
        <v>45.25</v>
      </c>
      <c r="DN7" s="39">
        <v>46.27</v>
      </c>
      <c r="DO7" s="39">
        <v>46.88</v>
      </c>
      <c r="DP7" s="39">
        <v>46.94</v>
      </c>
      <c r="DQ7" s="39">
        <v>47.62</v>
      </c>
      <c r="DR7" s="39">
        <v>48.85</v>
      </c>
      <c r="DS7" s="39">
        <v>27.4</v>
      </c>
      <c r="DT7" s="39">
        <v>27.03</v>
      </c>
      <c r="DU7" s="39">
        <v>29.83</v>
      </c>
      <c r="DV7" s="39">
        <v>30.09</v>
      </c>
      <c r="DW7" s="39">
        <v>31.58</v>
      </c>
      <c r="DX7" s="39">
        <v>10.71</v>
      </c>
      <c r="DY7" s="39">
        <v>10.93</v>
      </c>
      <c r="DZ7" s="39">
        <v>13.39</v>
      </c>
      <c r="EA7" s="39">
        <v>14.48</v>
      </c>
      <c r="EB7" s="39">
        <v>16.27</v>
      </c>
      <c r="EC7" s="39">
        <v>17.8</v>
      </c>
      <c r="ED7" s="39">
        <v>0.78</v>
      </c>
      <c r="EE7" s="39">
        <v>0.82</v>
      </c>
      <c r="EF7" s="39">
        <v>0.33</v>
      </c>
      <c r="EG7" s="39">
        <v>0.93</v>
      </c>
      <c r="EH7" s="39">
        <v>1.02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智光</cp:lastModifiedBy>
  <cp:lastPrinted>2020-02-19T23:59:49Z</cp:lastPrinted>
  <dcterms:created xsi:type="dcterms:W3CDTF">2019-12-05T04:25:44Z</dcterms:created>
  <dcterms:modified xsi:type="dcterms:W3CDTF">2020-02-20T00:34:17Z</dcterms:modified>
  <cp:category/>
</cp:coreProperties>
</file>