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20\Desktop\"/>
    </mc:Choice>
  </mc:AlternateContent>
  <workbookProtection workbookAlgorithmName="SHA-512" workbookHashValue="OdjRQUbYjyc+obYGxhgh/vjPlu2M9vvj5zZxh7+Mo2RrD66KMye0VVmBXz7HKKLq8Ujo5eo0775pZTvzbbdAcw==" workbookSaltValue="wntAsr9WBmcPGgRHYTMijw=="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CU11" i="5"/>
  <c r="CA11" i="5"/>
  <c r="EC10" i="5"/>
  <c r="DS10" i="5"/>
  <c r="DR10" i="5"/>
  <c r="DI10" i="5"/>
  <c r="DG10" i="5"/>
  <c r="CK10" i="5"/>
  <c r="CA10" i="5"/>
  <c r="BZ10" i="5"/>
  <c r="BQ10" i="5"/>
  <c r="BO10" i="5"/>
  <c r="BC10" i="5"/>
  <c r="AS10" i="5"/>
  <c r="AI10" i="5"/>
  <c r="AH10" i="5"/>
  <c r="Y10" i="5"/>
  <c r="W10" i="5"/>
  <c r="F10" i="5"/>
  <c r="CX10" i="5" s="1"/>
  <c r="E10" i="5"/>
  <c r="DH10" i="5" s="1"/>
  <c r="D10" i="5"/>
  <c r="CV10" i="5" s="1"/>
  <c r="C10" i="5"/>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PT55" i="4" s="1"/>
  <c r="CT6" i="5"/>
  <c r="CS6" i="5"/>
  <c r="CT11" i="5" s="1"/>
  <c r="CR6" i="5"/>
  <c r="CQ6" i="5"/>
  <c r="CM12" i="5" s="1"/>
  <c r="CP6" i="5"/>
  <c r="CL12" i="5" s="1"/>
  <c r="CO6" i="5"/>
  <c r="CK12" i="5" s="1"/>
  <c r="CN6" i="5"/>
  <c r="CJ12" i="5" s="1"/>
  <c r="CM6" i="5"/>
  <c r="CI12" i="5" s="1"/>
  <c r="CL6" i="5"/>
  <c r="CM11" i="5" s="1"/>
  <c r="CK6" i="5"/>
  <c r="LT55" i="4" s="1"/>
  <c r="CJ6" i="5"/>
  <c r="CK11" i="5" s="1"/>
  <c r="CI6" i="5"/>
  <c r="CJ11" i="5" s="1"/>
  <c r="CH6" i="5"/>
  <c r="CI11" i="5" s="1"/>
  <c r="CG6" i="5"/>
  <c r="CF6" i="5"/>
  <c r="CE6" i="5"/>
  <c r="CA12" i="5" s="1"/>
  <c r="CD6" i="5"/>
  <c r="BZ12" i="5" s="1"/>
  <c r="CC6" i="5"/>
  <c r="BY12" i="5" s="1"/>
  <c r="CB6" i="5"/>
  <c r="CA6" i="5"/>
  <c r="HT55" i="4" s="1"/>
  <c r="BZ6" i="5"/>
  <c r="BY6" i="5"/>
  <c r="BZ11" i="5" s="1"/>
  <c r="BX6" i="5"/>
  <c r="BY11" i="5" s="1"/>
  <c r="BW6" i="5"/>
  <c r="ER55" i="4" s="1"/>
  <c r="BV6" i="5"/>
  <c r="BU6" i="5"/>
  <c r="BQ12" i="5" s="1"/>
  <c r="BT6" i="5"/>
  <c r="BP12" i="5" s="1"/>
  <c r="BS6" i="5"/>
  <c r="BO12" i="5" s="1"/>
  <c r="BR6" i="5"/>
  <c r="BN12" i="5" s="1"/>
  <c r="BQ6" i="5"/>
  <c r="BM12" i="5" s="1"/>
  <c r="BP6" i="5"/>
  <c r="BQ11" i="5" s="1"/>
  <c r="BO6" i="5"/>
  <c r="BP11" i="5" s="1"/>
  <c r="BN6" i="5"/>
  <c r="BO11" i="5" s="1"/>
  <c r="BM6" i="5"/>
  <c r="AR55" i="4" s="1"/>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JN81" i="4"/>
  <c r="IM81" i="4"/>
  <c r="HL81" i="4"/>
  <c r="EC81" i="4"/>
  <c r="CA81" i="4"/>
  <c r="AZ81" i="4"/>
  <c r="Y81" i="4"/>
  <c r="RA80" i="4"/>
  <c r="PZ80" i="4"/>
  <c r="NX80" i="4"/>
  <c r="MW80" i="4"/>
  <c r="KO80" i="4"/>
  <c r="JN80" i="4"/>
  <c r="IM80" i="4"/>
  <c r="GK80" i="4"/>
  <c r="EC80" i="4"/>
  <c r="CA80" i="4"/>
  <c r="AZ80" i="4"/>
  <c r="Y80" i="4"/>
  <c r="RA79" i="4"/>
  <c r="OY79" i="4"/>
  <c r="NX79" i="4"/>
  <c r="MW79" i="4"/>
  <c r="JN79" i="4"/>
  <c r="IM79" i="4"/>
  <c r="HL79" i="4"/>
  <c r="EC79" i="4"/>
  <c r="DB79" i="4"/>
  <c r="CA79" i="4"/>
  <c r="Y79" i="4"/>
  <c r="RH56" i="4"/>
  <c r="QN56" i="4"/>
  <c r="OF56" i="4"/>
  <c r="MN56" i="4"/>
  <c r="LT56" i="4"/>
  <c r="KZ56" i="4"/>
  <c r="KF56" i="4"/>
  <c r="JL56" i="4"/>
  <c r="GF56" i="4"/>
  <c r="FL56" i="4"/>
  <c r="CZ56" i="4"/>
  <c r="AR56" i="4"/>
  <c r="X56" i="4"/>
  <c r="RH55" i="4"/>
  <c r="OZ55" i="4"/>
  <c r="OF55" i="4"/>
  <c r="MN55" i="4"/>
  <c r="JL55" i="4"/>
  <c r="GZ55" i="4"/>
  <c r="GF55" i="4"/>
  <c r="FL55" i="4"/>
  <c r="CZ55" i="4"/>
  <c r="BL55" i="4"/>
  <c r="X55" i="4"/>
  <c r="RH54" i="4"/>
  <c r="QN54" i="4"/>
  <c r="PT54" i="4"/>
  <c r="OZ54" i="4"/>
  <c r="OF54" i="4"/>
  <c r="MN54" i="4"/>
  <c r="KZ54" i="4"/>
  <c r="KF54" i="4"/>
  <c r="JL54" i="4"/>
  <c r="GZ54" i="4"/>
  <c r="GF54" i="4"/>
  <c r="FL54" i="4"/>
  <c r="CZ54" i="4"/>
  <c r="CF54" i="4"/>
  <c r="BL54" i="4"/>
  <c r="X54" i="4"/>
  <c r="RH33" i="4"/>
  <c r="QN33" i="4"/>
  <c r="OF33" i="4"/>
  <c r="MN33" i="4"/>
  <c r="LT33" i="4"/>
  <c r="KZ33" i="4"/>
  <c r="KF33" i="4"/>
  <c r="JL33" i="4"/>
  <c r="GF33" i="4"/>
  <c r="FL33" i="4"/>
  <c r="CZ33" i="4"/>
  <c r="AR33" i="4"/>
  <c r="X33" i="4"/>
  <c r="RH32" i="4"/>
  <c r="OZ32" i="4"/>
  <c r="OF32" i="4"/>
  <c r="MN32" i="4"/>
  <c r="JL32" i="4"/>
  <c r="GZ32" i="4"/>
  <c r="GF32" i="4"/>
  <c r="FL32" i="4"/>
  <c r="CZ32" i="4"/>
  <c r="BL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AJ11" i="5" l="1"/>
  <c r="BX11" i="5"/>
  <c r="AJ12" i="5"/>
  <c r="HT33" i="4"/>
  <c r="BX12" i="5"/>
  <c r="ER56" i="4"/>
  <c r="CB12" i="5"/>
  <c r="HT56" i="4"/>
  <c r="EB12" i="5"/>
  <c r="NX81" i="4"/>
  <c r="CT10" i="5"/>
  <c r="BB10" i="5"/>
  <c r="EA10" i="5"/>
  <c r="CI10" i="5"/>
  <c r="AQ10" i="5"/>
  <c r="DP10" i="5"/>
  <c r="BX10" i="5"/>
  <c r="AF10" i="5"/>
  <c r="GK79" i="4"/>
  <c r="ER54" i="4"/>
  <c r="ER31" i="4"/>
  <c r="BM10" i="5"/>
  <c r="AT11" i="5"/>
  <c r="CV11" i="5"/>
  <c r="KF32" i="4"/>
  <c r="KF55" i="4"/>
  <c r="BD12" i="5"/>
  <c r="PT33" i="4"/>
  <c r="CV12" i="5"/>
  <c r="PT56" i="4"/>
  <c r="DH12" i="5"/>
  <c r="DB81" i="4"/>
  <c r="DQ11" i="5"/>
  <c r="HL80" i="4"/>
  <c r="KZ32" i="4"/>
  <c r="QN32" i="4"/>
  <c r="BL33" i="4"/>
  <c r="OZ33" i="4"/>
  <c r="KZ55" i="4"/>
  <c r="QN55" i="4"/>
  <c r="BL56" i="4"/>
  <c r="OZ56" i="4"/>
  <c r="GK81" i="4"/>
  <c r="KO81" i="4"/>
  <c r="EB10" i="5"/>
  <c r="CJ10" i="5"/>
  <c r="AR10" i="5"/>
  <c r="DQ10" i="5"/>
  <c r="BY10" i="5"/>
  <c r="AG10" i="5"/>
  <c r="DF10" i="5"/>
  <c r="BN10" i="5"/>
  <c r="V10" i="5"/>
  <c r="AZ79" i="4"/>
  <c r="AR54" i="4"/>
  <c r="AR31" i="4"/>
  <c r="U10" i="5"/>
  <c r="V11" i="5"/>
  <c r="BD11" i="5"/>
  <c r="CB11" i="5"/>
  <c r="AF12" i="5"/>
  <c r="ER33" i="4"/>
  <c r="CF32" i="4"/>
  <c r="CF33" i="4"/>
  <c r="GZ33" i="4"/>
  <c r="CF55" i="4"/>
  <c r="CF56" i="4"/>
  <c r="GZ56" i="4"/>
  <c r="DB80" i="4"/>
  <c r="OY80" i="4"/>
  <c r="MW81" i="4"/>
  <c r="CU10" i="5"/>
  <c r="AF11" i="5"/>
  <c r="BN11" i="5"/>
  <c r="CL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<sst xmlns="http://schemas.openxmlformats.org/spreadsheetml/2006/main" count="262" uniqueCount="106">
  <si>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</si>
  <si>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</si>
  <si>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</si>
  <si>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</si>
  <si>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</si>
  <si>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</si>
  <si>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</si>
  <si>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</si>
  <si>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</si>
  <si>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</si>
  <si>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</si>
  <si>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</si>
  <si>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</si>
  <si>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</si>
  <si>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</si>
  <si>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</si>
  <si>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</si>
  <si>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</si>
  <si>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</si>
  <si>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</si>
  <si>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</si>
  <si>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</si>
  <si>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</si>
  <si>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</si>
  <si>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</si>
  <si>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</si>
  <si>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</si>
  <si>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</si>
  <si>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</si>
  <si>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</si>
  <si>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</si>
  <si>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</si>
  <si>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</si>
  <si>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</si>
  <si>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</si>
  <si>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</si>
  <si>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</si>
  <si>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</si>
  <si>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</si>
  <si>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</si>
  <si>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</si>
  <si>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</si>
  <si>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</si>
  <si>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</si>
  <si>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</si>
  <si>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</si>
  <si>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</si>
  <si>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</si>
  <si>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</si>
  <si>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</si>
  <si>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</si>
  <si>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</si>
  <si>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</si>
  <si>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</si>
  <si>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</si>
  <si>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</si>
  <si>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</si>
  <si>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</si>
  <si>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</si>
  <si>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</si>
  <si>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</si>
  <si>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</si>
  <si>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</si>
  <si>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</si>
  <si>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</si>
  <si>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</si>
  <si>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</si>
  <si>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</si>
  <si>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</si>
  <si>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</si>
  <si>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</si>
  <si>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</si>
  <si>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</si>
  <si>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</si>
  <si>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</si>
  <si>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</si>
  <si>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</si>
  <si>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</si>
  <si>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</si>
  <si>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</si>
  <si>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</si>
  <si>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</si>
  <si>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</si>
  <si>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</si>
  <si>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</si>
  <si>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</si>
  <si>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</si>
  <si>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</si>
  <si>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</si>
  <si>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</si>
  <si>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</si>
  <si>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</si>
  <si>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</si>
  <si>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</si>
  <si>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</si>
  <si>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</si>
  <si>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</si>
  <si>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</si>
  <si>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</si>
  <si>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</si>
  <si>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</si>
  <si>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</si>
  <si>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</si>
  <si>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管路の更新を含めた施設の更新は、ユーザーの水需要の動向等を注視しながら計画的に行う必要がある。</t>
    <phoneticPr fontId="5"/>
  </si>
  <si>
    <t>　下松市工業用水道事業の契約先は2社で契約水量は2,500㎥／日であるが、県企業局に20,000㎥／日の卸供給を行っている。そのため、配水能力45,000㎥／日のうち半分の22,500㎥／日の供給先は決まっている。
　安定した収益があるため①経常収支比率は100％を上回っており、欠損金はない（②累積欠損金比率）。 ③流動比率は、年度末の未払金計上額の増加により減少しているが、類似団体と比較して高く、現状では健全性は高いといえる。
　令和7年度に、改良工事に充てる企業債を借入れる予定のため、今後④企業債残高対給水収益比率の増加が見込まれる。
　⑧契約率は類似団体と比較して低く、契約水量が少ないため、⑥給水原価は高く、⑤料金回収率⑦施設利用率が低くなり、施設の能力に対して大きく余力を残している。
　契約水量を確保するためには、市関係機関と連携して企業誘致等の新規需要開拓に取り組む必要がある。その他にも、水需要を考慮した施設の在り方を検討する必要があると考えている。</t>
    <rPh sb="176" eb="178">
      <t>ゾウカ</t>
    </rPh>
    <rPh sb="181" eb="183">
      <t>ゲンショウ</t>
    </rPh>
    <rPh sb="189" eb="191">
      <t>ルイジ</t>
    </rPh>
    <rPh sb="191" eb="193">
      <t>ダンタイ</t>
    </rPh>
    <rPh sb="194" eb="196">
      <t>ヒカク</t>
    </rPh>
    <rPh sb="198" eb="199">
      <t>タカ</t>
    </rPh>
    <rPh sb="218" eb="220">
      <t>レイワ</t>
    </rPh>
    <rPh sb="221" eb="223">
      <t>ネンド</t>
    </rPh>
    <rPh sb="225" eb="227">
      <t>カイリョウ</t>
    </rPh>
    <rPh sb="227" eb="229">
      <t>コウジ</t>
    </rPh>
    <rPh sb="230" eb="231">
      <t>ア</t>
    </rPh>
    <rPh sb="233" eb="235">
      <t>キギョウ</t>
    </rPh>
    <rPh sb="235" eb="236">
      <t>サイ</t>
    </rPh>
    <rPh sb="241" eb="243">
      <t>ヨテイ</t>
    </rPh>
    <rPh sb="247" eb="249">
      <t>コンゴ</t>
    </rPh>
    <rPh sb="263" eb="265">
      <t>ゾウカ</t>
    </rPh>
    <rPh sb="266" eb="268">
      <t>ミコ</t>
    </rPh>
    <phoneticPr fontId="5"/>
  </si>
  <si>
    <t>　安定した収益があり、②累積欠損金比率もないため、現状では経営は健全であるといえる。
　責任水量性を採用しているため当面現在の料金収入を維持できる見込みであるが、ユーザーの企業努力により契約水量と実給水量との乖離が大きいため、契約水量見直しに伴う料金収入の減少が懸念されている。さらに、近年の物価高騰等により経費が増加しており、経営はさらに厳しさを増している。　　
　将来にわたって安定した収益を確保するためには、契約水量の確保は重要で、今後市関係機関と連携して企業誘致等の新規需要開拓に取り組む必要がある。</t>
    <rPh sb="143" eb="145">
      <t>キンネン</t>
    </rPh>
    <rPh sb="146" eb="148">
      <t>ブッカ</t>
    </rPh>
    <rPh sb="148" eb="150">
      <t>コウトウ</t>
    </rPh>
    <rPh sb="150" eb="151">
      <t>ナド</t>
    </rPh>
    <rPh sb="154" eb="156">
      <t>ケイヒ</t>
    </rPh>
    <rPh sb="157" eb="159">
      <t>ゾウカ</t>
    </rPh>
    <rPh sb="164" eb="166">
      <t>ケイエイ</t>
    </rPh>
    <rPh sb="170" eb="171">
      <t>キビ</t>
    </rPh>
    <rPh sb="174" eb="175">
      <t>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</si>
</sst>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68.11</c:v>
                </c:pt>
                <c:pt idx="1">
                  <c:v>69.459999999999994</c:v>
                </c:pt>
                <c:pt idx="2">
                  <c:v>70.77</c:v>
                </c:pt>
                <c:pt idx="3">
                  <c:v>71.94</c:v>
                </c:pt>
                <c:pt idx="4">
                  <c:v>69.13</c:v>
                </c:pt>
              </c:numCache>
            </c:numRef>
          </c:val>
          <c:extLst>
            <c:ext xmlns:c16="http://schemas.microsoft.com/office/drawing/2014/chart" uri="{C3380CC4-5D6E-409C-BE32-E72D297353CC}">
              <c16:uniqueId val="{00000000-E4CC-4394-9A73-4E56F72AB3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E4CC-4394-9A73-4E56F72AB3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00-4AA5-950D-9B69EEE826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F800-4AA5-950D-9B69EEE826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1F-44FC-89BE-A8A57CFEBF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821F-44FC-89BE-A8A57CFEBF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1484.78</c:v>
                </c:pt>
                <c:pt idx="1">
                  <c:v>5369.07</c:v>
                </c:pt>
                <c:pt idx="2">
                  <c:v>5714.53</c:v>
                </c:pt>
                <c:pt idx="3">
                  <c:v>1724.02</c:v>
                </c:pt>
                <c:pt idx="4">
                  <c:v>1272.45</c:v>
                </c:pt>
              </c:numCache>
            </c:numRef>
          </c:val>
          <c:extLst>
            <c:ext xmlns:c16="http://schemas.microsoft.com/office/drawing/2014/chart" uri="{C3380CC4-5D6E-409C-BE32-E72D297353CC}">
              <c16:uniqueId val="{00000000-3CDE-4CC4-A6F4-9BCF6BEA4D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3CDE-4CC4-A6F4-9BCF6BEA4D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1B-49FF-9212-5F0AD27D6B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681B-49FF-9212-5F0AD27D6B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5.84</c:v>
                </c:pt>
                <c:pt idx="1">
                  <c:v>5.78</c:v>
                </c:pt>
                <c:pt idx="2">
                  <c:v>5.75</c:v>
                </c:pt>
                <c:pt idx="3">
                  <c:v>8.31</c:v>
                </c:pt>
                <c:pt idx="4">
                  <c:v>8.1</c:v>
                </c:pt>
              </c:numCache>
            </c:numRef>
          </c:val>
          <c:extLst>
            <c:ext xmlns:c16="http://schemas.microsoft.com/office/drawing/2014/chart" uri="{C3380CC4-5D6E-409C-BE32-E72D297353CC}">
              <c16:uniqueId val="{00000000-A01B-4288-A60A-B1E221D136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A01B-4288-A60A-B1E221D136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194.31</c:v>
                </c:pt>
                <c:pt idx="1">
                  <c:v>196.49</c:v>
                </c:pt>
                <c:pt idx="2">
                  <c:v>197.37</c:v>
                </c:pt>
                <c:pt idx="3">
                  <c:v>136.65</c:v>
                </c:pt>
                <c:pt idx="4">
                  <c:v>140.1</c:v>
                </c:pt>
              </c:numCache>
            </c:numRef>
          </c:val>
          <c:extLst>
            <c:ext xmlns:c16="http://schemas.microsoft.com/office/drawing/2014/chart" uri="{C3380CC4-5D6E-409C-BE32-E72D297353CC}">
              <c16:uniqueId val="{00000000-50A9-49FA-8E71-B69EFF54D2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50A9-49FA-8E71-B69EFF54D2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0.41</c:v>
                </c:pt>
                <c:pt idx="1">
                  <c:v>0.36</c:v>
                </c:pt>
                <c:pt idx="2">
                  <c:v>0.41</c:v>
                </c:pt>
                <c:pt idx="3">
                  <c:v>0.41</c:v>
                </c:pt>
                <c:pt idx="4">
                  <c:v>0.72</c:v>
                </c:pt>
              </c:numCache>
            </c:numRef>
          </c:val>
          <c:extLst>
            <c:ext xmlns:c16="http://schemas.microsoft.com/office/drawing/2014/chart" uri="{C3380CC4-5D6E-409C-BE32-E72D297353CC}">
              <c16:uniqueId val="{00000000-7A33-48FB-8435-322F6CBE99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7A33-48FB-8435-322F6CBE99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5.56</c:v>
                </c:pt>
                <c:pt idx="1">
                  <c:v>5.56</c:v>
                </c:pt>
                <c:pt idx="2">
                  <c:v>5.56</c:v>
                </c:pt>
                <c:pt idx="3">
                  <c:v>5.56</c:v>
                </c:pt>
                <c:pt idx="4">
                  <c:v>10</c:v>
                </c:pt>
              </c:numCache>
            </c:numRef>
          </c:val>
          <c:extLst>
            <c:ext xmlns:c16="http://schemas.microsoft.com/office/drawing/2014/chart" uri="{C3380CC4-5D6E-409C-BE32-E72D297353CC}">
              <c16:uniqueId val="{00000000-21D3-401A-9489-0EC975B39A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21D3-401A-9489-0EC975B39A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B-418F-9D8B-2626091FED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F1DB-418F-9D8B-2626091FED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107.14</c:v>
                </c:pt>
                <c:pt idx="1">
                  <c:v>105.64</c:v>
                </c:pt>
                <c:pt idx="2">
                  <c:v>105.06</c:v>
                </c:pt>
                <c:pt idx="3">
                  <c:v>107.62</c:v>
                </c:pt>
                <c:pt idx="4">
                  <c:v>105.09</c:v>
                </c:pt>
              </c:numCache>
            </c:numRef>
          </c:val>
          <c:extLst>
            <c:ext xmlns:c16="http://schemas.microsoft.com/office/drawing/2014/chart" uri="{C3380CC4-5D6E-409C-BE32-E72D297353CC}">
              <c16:uniqueId val="{00000000-A080-4759-9F00-F00E7E98EF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A080-4759-9F00-F00E7E98EF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E61"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下松市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107.14</v>
      </c>
      <c r="Y32" s="90"/>
      <c r="Z32" s="90"/>
      <c r="AA32" s="90"/>
      <c r="AB32" s="90"/>
      <c r="AC32" s="90"/>
      <c r="AD32" s="90"/>
      <c r="AE32" s="90"/>
      <c r="AF32" s="90"/>
      <c r="AG32" s="90"/>
      <c r="AH32" s="90"/>
      <c r="AI32" s="90"/>
      <c r="AJ32" s="90"/>
      <c r="AK32" s="90"/>
      <c r="AL32" s="90"/>
      <c r="AM32" s="90"/>
      <c r="AN32" s="90"/>
      <c r="AO32" s="90"/>
      <c r="AP32" s="90"/>
      <c r="AQ32" s="91"/>
      <c r="AR32" s="89">
        <f>データ!U6</f>
        <v>105.64</v>
      </c>
      <c r="AS32" s="90"/>
      <c r="AT32" s="90"/>
      <c r="AU32" s="90"/>
      <c r="AV32" s="90"/>
      <c r="AW32" s="90"/>
      <c r="AX32" s="90"/>
      <c r="AY32" s="90"/>
      <c r="AZ32" s="90"/>
      <c r="BA32" s="90"/>
      <c r="BB32" s="90"/>
      <c r="BC32" s="90"/>
      <c r="BD32" s="90"/>
      <c r="BE32" s="90"/>
      <c r="BF32" s="90"/>
      <c r="BG32" s="90"/>
      <c r="BH32" s="90"/>
      <c r="BI32" s="90"/>
      <c r="BJ32" s="90"/>
      <c r="BK32" s="91"/>
      <c r="BL32" s="89">
        <f>データ!V6</f>
        <v>105.06</v>
      </c>
      <c r="BM32" s="90"/>
      <c r="BN32" s="90"/>
      <c r="BO32" s="90"/>
      <c r="BP32" s="90"/>
      <c r="BQ32" s="90"/>
      <c r="BR32" s="90"/>
      <c r="BS32" s="90"/>
      <c r="BT32" s="90"/>
      <c r="BU32" s="90"/>
      <c r="BV32" s="90"/>
      <c r="BW32" s="90"/>
      <c r="BX32" s="90"/>
      <c r="BY32" s="90"/>
      <c r="BZ32" s="90"/>
      <c r="CA32" s="90"/>
      <c r="CB32" s="90"/>
      <c r="CC32" s="90"/>
      <c r="CD32" s="90"/>
      <c r="CE32" s="91"/>
      <c r="CF32" s="89">
        <f>データ!W6</f>
        <v>107.62</v>
      </c>
      <c r="CG32" s="90"/>
      <c r="CH32" s="90"/>
      <c r="CI32" s="90"/>
      <c r="CJ32" s="90"/>
      <c r="CK32" s="90"/>
      <c r="CL32" s="90"/>
      <c r="CM32" s="90"/>
      <c r="CN32" s="90"/>
      <c r="CO32" s="90"/>
      <c r="CP32" s="90"/>
      <c r="CQ32" s="90"/>
      <c r="CR32" s="90"/>
      <c r="CS32" s="90"/>
      <c r="CT32" s="90"/>
      <c r="CU32" s="90"/>
      <c r="CV32" s="90"/>
      <c r="CW32" s="90"/>
      <c r="CX32" s="90"/>
      <c r="CY32" s="91"/>
      <c r="CZ32" s="89">
        <f>データ!X6</f>
        <v>105.09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1484.78</v>
      </c>
      <c r="JM32" s="90"/>
      <c r="JN32" s="90"/>
      <c r="JO32" s="90"/>
      <c r="JP32" s="90"/>
      <c r="JQ32" s="90"/>
      <c r="JR32" s="90"/>
      <c r="JS32" s="90"/>
      <c r="JT32" s="90"/>
      <c r="JU32" s="90"/>
      <c r="JV32" s="90"/>
      <c r="JW32" s="90"/>
      <c r="JX32" s="90"/>
      <c r="JY32" s="90"/>
      <c r="JZ32" s="90"/>
      <c r="KA32" s="90"/>
      <c r="KB32" s="90"/>
      <c r="KC32" s="90"/>
      <c r="KD32" s="90"/>
      <c r="KE32" s="91"/>
      <c r="KF32" s="89">
        <f>データ!AQ6</f>
        <v>5369.07</v>
      </c>
      <c r="KG32" s="90"/>
      <c r="KH32" s="90"/>
      <c r="KI32" s="90"/>
      <c r="KJ32" s="90"/>
      <c r="KK32" s="90"/>
      <c r="KL32" s="90"/>
      <c r="KM32" s="90"/>
      <c r="KN32" s="90"/>
      <c r="KO32" s="90"/>
      <c r="KP32" s="90"/>
      <c r="KQ32" s="90"/>
      <c r="KR32" s="90"/>
      <c r="KS32" s="90"/>
      <c r="KT32" s="90"/>
      <c r="KU32" s="90"/>
      <c r="KV32" s="90"/>
      <c r="KW32" s="90"/>
      <c r="KX32" s="90"/>
      <c r="KY32" s="91"/>
      <c r="KZ32" s="89">
        <f>データ!AR6</f>
        <v>5714.53</v>
      </c>
      <c r="LA32" s="90"/>
      <c r="LB32" s="90"/>
      <c r="LC32" s="90"/>
      <c r="LD32" s="90"/>
      <c r="LE32" s="90"/>
      <c r="LF32" s="90"/>
      <c r="LG32" s="90"/>
      <c r="LH32" s="90"/>
      <c r="LI32" s="90"/>
      <c r="LJ32" s="90"/>
      <c r="LK32" s="90"/>
      <c r="LL32" s="90"/>
      <c r="LM32" s="90"/>
      <c r="LN32" s="90"/>
      <c r="LO32" s="90"/>
      <c r="LP32" s="90"/>
      <c r="LQ32" s="90"/>
      <c r="LR32" s="90"/>
      <c r="LS32" s="91"/>
      <c r="LT32" s="89">
        <f>データ!AS6</f>
        <v>1724.02</v>
      </c>
      <c r="LU32" s="90"/>
      <c r="LV32" s="90"/>
      <c r="LW32" s="90"/>
      <c r="LX32" s="90"/>
      <c r="LY32" s="90"/>
      <c r="LZ32" s="90"/>
      <c r="MA32" s="90"/>
      <c r="MB32" s="90"/>
      <c r="MC32" s="90"/>
      <c r="MD32" s="90"/>
      <c r="ME32" s="90"/>
      <c r="MF32" s="90"/>
      <c r="MG32" s="90"/>
      <c r="MH32" s="90"/>
      <c r="MI32" s="90"/>
      <c r="MJ32" s="90"/>
      <c r="MK32" s="90"/>
      <c r="ML32" s="90"/>
      <c r="MM32" s="91"/>
      <c r="MN32" s="89">
        <f>データ!AT6</f>
        <v>1272.45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103</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5.84</v>
      </c>
      <c r="Y55" s="90"/>
      <c r="Z55" s="90"/>
      <c r="AA55" s="90"/>
      <c r="AB55" s="90"/>
      <c r="AC55" s="90"/>
      <c r="AD55" s="90"/>
      <c r="AE55" s="90"/>
      <c r="AF55" s="90"/>
      <c r="AG55" s="90"/>
      <c r="AH55" s="90"/>
      <c r="AI55" s="90"/>
      <c r="AJ55" s="90"/>
      <c r="AK55" s="90"/>
      <c r="AL55" s="90"/>
      <c r="AM55" s="90"/>
      <c r="AN55" s="90"/>
      <c r="AO55" s="90"/>
      <c r="AP55" s="90"/>
      <c r="AQ55" s="91"/>
      <c r="AR55" s="89">
        <f>データ!BM6</f>
        <v>5.78</v>
      </c>
      <c r="AS55" s="90"/>
      <c r="AT55" s="90"/>
      <c r="AU55" s="90"/>
      <c r="AV55" s="90"/>
      <c r="AW55" s="90"/>
      <c r="AX55" s="90"/>
      <c r="AY55" s="90"/>
      <c r="AZ55" s="90"/>
      <c r="BA55" s="90"/>
      <c r="BB55" s="90"/>
      <c r="BC55" s="90"/>
      <c r="BD55" s="90"/>
      <c r="BE55" s="90"/>
      <c r="BF55" s="90"/>
      <c r="BG55" s="90"/>
      <c r="BH55" s="90"/>
      <c r="BI55" s="90"/>
      <c r="BJ55" s="90"/>
      <c r="BK55" s="91"/>
      <c r="BL55" s="89">
        <f>データ!BN6</f>
        <v>5.75</v>
      </c>
      <c r="BM55" s="90"/>
      <c r="BN55" s="90"/>
      <c r="BO55" s="90"/>
      <c r="BP55" s="90"/>
      <c r="BQ55" s="90"/>
      <c r="BR55" s="90"/>
      <c r="BS55" s="90"/>
      <c r="BT55" s="90"/>
      <c r="BU55" s="90"/>
      <c r="BV55" s="90"/>
      <c r="BW55" s="90"/>
      <c r="BX55" s="90"/>
      <c r="BY55" s="90"/>
      <c r="BZ55" s="90"/>
      <c r="CA55" s="90"/>
      <c r="CB55" s="90"/>
      <c r="CC55" s="90"/>
      <c r="CD55" s="90"/>
      <c r="CE55" s="91"/>
      <c r="CF55" s="89">
        <f>データ!BO6</f>
        <v>8.31</v>
      </c>
      <c r="CG55" s="90"/>
      <c r="CH55" s="90"/>
      <c r="CI55" s="90"/>
      <c r="CJ55" s="90"/>
      <c r="CK55" s="90"/>
      <c r="CL55" s="90"/>
      <c r="CM55" s="90"/>
      <c r="CN55" s="90"/>
      <c r="CO55" s="90"/>
      <c r="CP55" s="90"/>
      <c r="CQ55" s="90"/>
      <c r="CR55" s="90"/>
      <c r="CS55" s="90"/>
      <c r="CT55" s="90"/>
      <c r="CU55" s="90"/>
      <c r="CV55" s="90"/>
      <c r="CW55" s="90"/>
      <c r="CX55" s="90"/>
      <c r="CY55" s="91"/>
      <c r="CZ55" s="89">
        <f>データ!BP6</f>
        <v>8.1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194.31</v>
      </c>
      <c r="ES55" s="90"/>
      <c r="ET55" s="90"/>
      <c r="EU55" s="90"/>
      <c r="EV55" s="90"/>
      <c r="EW55" s="90"/>
      <c r="EX55" s="90"/>
      <c r="EY55" s="90"/>
      <c r="EZ55" s="90"/>
      <c r="FA55" s="90"/>
      <c r="FB55" s="90"/>
      <c r="FC55" s="90"/>
      <c r="FD55" s="90"/>
      <c r="FE55" s="90"/>
      <c r="FF55" s="90"/>
      <c r="FG55" s="90"/>
      <c r="FH55" s="90"/>
      <c r="FI55" s="90"/>
      <c r="FJ55" s="90"/>
      <c r="FK55" s="91"/>
      <c r="FL55" s="89">
        <f>データ!BX6</f>
        <v>196.49</v>
      </c>
      <c r="FM55" s="90"/>
      <c r="FN55" s="90"/>
      <c r="FO55" s="90"/>
      <c r="FP55" s="90"/>
      <c r="FQ55" s="90"/>
      <c r="FR55" s="90"/>
      <c r="FS55" s="90"/>
      <c r="FT55" s="90"/>
      <c r="FU55" s="90"/>
      <c r="FV55" s="90"/>
      <c r="FW55" s="90"/>
      <c r="FX55" s="90"/>
      <c r="FY55" s="90"/>
      <c r="FZ55" s="90"/>
      <c r="GA55" s="90"/>
      <c r="GB55" s="90"/>
      <c r="GC55" s="90"/>
      <c r="GD55" s="90"/>
      <c r="GE55" s="91"/>
      <c r="GF55" s="89">
        <f>データ!BY6</f>
        <v>197.37</v>
      </c>
      <c r="GG55" s="90"/>
      <c r="GH55" s="90"/>
      <c r="GI55" s="90"/>
      <c r="GJ55" s="90"/>
      <c r="GK55" s="90"/>
      <c r="GL55" s="90"/>
      <c r="GM55" s="90"/>
      <c r="GN55" s="90"/>
      <c r="GO55" s="90"/>
      <c r="GP55" s="90"/>
      <c r="GQ55" s="90"/>
      <c r="GR55" s="90"/>
      <c r="GS55" s="90"/>
      <c r="GT55" s="90"/>
      <c r="GU55" s="90"/>
      <c r="GV55" s="90"/>
      <c r="GW55" s="90"/>
      <c r="GX55" s="90"/>
      <c r="GY55" s="91"/>
      <c r="GZ55" s="89">
        <f>データ!BZ6</f>
        <v>136.65</v>
      </c>
      <c r="HA55" s="90"/>
      <c r="HB55" s="90"/>
      <c r="HC55" s="90"/>
      <c r="HD55" s="90"/>
      <c r="HE55" s="90"/>
      <c r="HF55" s="90"/>
      <c r="HG55" s="90"/>
      <c r="HH55" s="90"/>
      <c r="HI55" s="90"/>
      <c r="HJ55" s="90"/>
      <c r="HK55" s="90"/>
      <c r="HL55" s="90"/>
      <c r="HM55" s="90"/>
      <c r="HN55" s="90"/>
      <c r="HO55" s="90"/>
      <c r="HP55" s="90"/>
      <c r="HQ55" s="90"/>
      <c r="HR55" s="90"/>
      <c r="HS55" s="91"/>
      <c r="HT55" s="89">
        <f>データ!CA6</f>
        <v>140.1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0.41</v>
      </c>
      <c r="JM55" s="90"/>
      <c r="JN55" s="90"/>
      <c r="JO55" s="90"/>
      <c r="JP55" s="90"/>
      <c r="JQ55" s="90"/>
      <c r="JR55" s="90"/>
      <c r="JS55" s="90"/>
      <c r="JT55" s="90"/>
      <c r="JU55" s="90"/>
      <c r="JV55" s="90"/>
      <c r="JW55" s="90"/>
      <c r="JX55" s="90"/>
      <c r="JY55" s="90"/>
      <c r="JZ55" s="90"/>
      <c r="KA55" s="90"/>
      <c r="KB55" s="90"/>
      <c r="KC55" s="90"/>
      <c r="KD55" s="90"/>
      <c r="KE55" s="91"/>
      <c r="KF55" s="89">
        <f>データ!CI6</f>
        <v>0.36</v>
      </c>
      <c r="KG55" s="90"/>
      <c r="KH55" s="90"/>
      <c r="KI55" s="90"/>
      <c r="KJ55" s="90"/>
      <c r="KK55" s="90"/>
      <c r="KL55" s="90"/>
      <c r="KM55" s="90"/>
      <c r="KN55" s="90"/>
      <c r="KO55" s="90"/>
      <c r="KP55" s="90"/>
      <c r="KQ55" s="90"/>
      <c r="KR55" s="90"/>
      <c r="KS55" s="90"/>
      <c r="KT55" s="90"/>
      <c r="KU55" s="90"/>
      <c r="KV55" s="90"/>
      <c r="KW55" s="90"/>
      <c r="KX55" s="90"/>
      <c r="KY55" s="91"/>
      <c r="KZ55" s="89">
        <f>データ!CJ6</f>
        <v>0.41</v>
      </c>
      <c r="LA55" s="90"/>
      <c r="LB55" s="90"/>
      <c r="LC55" s="90"/>
      <c r="LD55" s="90"/>
      <c r="LE55" s="90"/>
      <c r="LF55" s="90"/>
      <c r="LG55" s="90"/>
      <c r="LH55" s="90"/>
      <c r="LI55" s="90"/>
      <c r="LJ55" s="90"/>
      <c r="LK55" s="90"/>
      <c r="LL55" s="90"/>
      <c r="LM55" s="90"/>
      <c r="LN55" s="90"/>
      <c r="LO55" s="90"/>
      <c r="LP55" s="90"/>
      <c r="LQ55" s="90"/>
      <c r="LR55" s="90"/>
      <c r="LS55" s="91"/>
      <c r="LT55" s="89">
        <f>データ!CK6</f>
        <v>0.41</v>
      </c>
      <c r="LU55" s="90"/>
      <c r="LV55" s="90"/>
      <c r="LW55" s="90"/>
      <c r="LX55" s="90"/>
      <c r="LY55" s="90"/>
      <c r="LZ55" s="90"/>
      <c r="MA55" s="90"/>
      <c r="MB55" s="90"/>
      <c r="MC55" s="90"/>
      <c r="MD55" s="90"/>
      <c r="ME55" s="90"/>
      <c r="MF55" s="90"/>
      <c r="MG55" s="90"/>
      <c r="MH55" s="90"/>
      <c r="MI55" s="90"/>
      <c r="MJ55" s="90"/>
      <c r="MK55" s="90"/>
      <c r="ML55" s="90"/>
      <c r="MM55" s="91"/>
      <c r="MN55" s="89">
        <f>データ!CL6</f>
        <v>0.72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5.56</v>
      </c>
      <c r="OG55" s="90"/>
      <c r="OH55" s="90"/>
      <c r="OI55" s="90"/>
      <c r="OJ55" s="90"/>
      <c r="OK55" s="90"/>
      <c r="OL55" s="90"/>
      <c r="OM55" s="90"/>
      <c r="ON55" s="90"/>
      <c r="OO55" s="90"/>
      <c r="OP55" s="90"/>
      <c r="OQ55" s="90"/>
      <c r="OR55" s="90"/>
      <c r="OS55" s="90"/>
      <c r="OT55" s="90"/>
      <c r="OU55" s="90"/>
      <c r="OV55" s="90"/>
      <c r="OW55" s="90"/>
      <c r="OX55" s="90"/>
      <c r="OY55" s="91"/>
      <c r="OZ55" s="89">
        <f>データ!CT6</f>
        <v>5.56</v>
      </c>
      <c r="PA55" s="90"/>
      <c r="PB55" s="90"/>
      <c r="PC55" s="90"/>
      <c r="PD55" s="90"/>
      <c r="PE55" s="90"/>
      <c r="PF55" s="90"/>
      <c r="PG55" s="90"/>
      <c r="PH55" s="90"/>
      <c r="PI55" s="90"/>
      <c r="PJ55" s="90"/>
      <c r="PK55" s="90"/>
      <c r="PL55" s="90"/>
      <c r="PM55" s="90"/>
      <c r="PN55" s="90"/>
      <c r="PO55" s="90"/>
      <c r="PP55" s="90"/>
      <c r="PQ55" s="90"/>
      <c r="PR55" s="90"/>
      <c r="PS55" s="91"/>
      <c r="PT55" s="89">
        <f>データ!CU6</f>
        <v>5.56</v>
      </c>
      <c r="PU55" s="90"/>
      <c r="PV55" s="90"/>
      <c r="PW55" s="90"/>
      <c r="PX55" s="90"/>
      <c r="PY55" s="90"/>
      <c r="PZ55" s="90"/>
      <c r="QA55" s="90"/>
      <c r="QB55" s="90"/>
      <c r="QC55" s="90"/>
      <c r="QD55" s="90"/>
      <c r="QE55" s="90"/>
      <c r="QF55" s="90"/>
      <c r="QG55" s="90"/>
      <c r="QH55" s="90"/>
      <c r="QI55" s="90"/>
      <c r="QJ55" s="90"/>
      <c r="QK55" s="90"/>
      <c r="QL55" s="90"/>
      <c r="QM55" s="91"/>
      <c r="QN55" s="89">
        <f>データ!CV6</f>
        <v>5.56</v>
      </c>
      <c r="QO55" s="90"/>
      <c r="QP55" s="90"/>
      <c r="QQ55" s="90"/>
      <c r="QR55" s="90"/>
      <c r="QS55" s="90"/>
      <c r="QT55" s="90"/>
      <c r="QU55" s="90"/>
      <c r="QV55" s="90"/>
      <c r="QW55" s="90"/>
      <c r="QX55" s="90"/>
      <c r="QY55" s="90"/>
      <c r="QZ55" s="90"/>
      <c r="RA55" s="90"/>
      <c r="RB55" s="90"/>
      <c r="RC55" s="90"/>
      <c r="RD55" s="90"/>
      <c r="RE55" s="90"/>
      <c r="RF55" s="90"/>
      <c r="RG55" s="91"/>
      <c r="RH55" s="89">
        <f>データ!CW6</f>
        <v>10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68.11</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69.459999999999994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70.77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71.94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69.13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100</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100</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100</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100</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100</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m2mnbSZnOS88WdF3iTNrp7r14Z+tK3U6SYwgmzcOVvjKNMz13CQyKNDjZSbNiFPlGzl7b1/tDashlxj6pZkww==" saltValue="M19KaHfO8FrxeRVxtfkMn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107.14</v>
      </c>
      <c r="U6" s="35">
        <f>U7</f>
        <v>105.64</v>
      </c>
      <c r="V6" s="35">
        <f>V7</f>
        <v>105.06</v>
      </c>
      <c r="W6" s="35">
        <f>W7</f>
        <v>107.62</v>
      </c>
      <c r="X6" s="35">
        <f t="shared" si="3"/>
        <v>105.09</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1484.78</v>
      </c>
      <c r="AQ6" s="35">
        <f>AQ7</f>
        <v>5369.07</v>
      </c>
      <c r="AR6" s="35">
        <f>AR7</f>
        <v>5714.53</v>
      </c>
      <c r="AS6" s="35">
        <f>AS7</f>
        <v>1724.02</v>
      </c>
      <c r="AT6" s="35">
        <f t="shared" si="3"/>
        <v>1272.45</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5.84</v>
      </c>
      <c r="BM6" s="35">
        <f>BM7</f>
        <v>5.78</v>
      </c>
      <c r="BN6" s="35">
        <f>BN7</f>
        <v>5.75</v>
      </c>
      <c r="BO6" s="35">
        <f>BO7</f>
        <v>8.31</v>
      </c>
      <c r="BP6" s="35">
        <f t="shared" si="3"/>
        <v>8.1</v>
      </c>
      <c r="BQ6" s="35">
        <f t="shared" si="3"/>
        <v>103.39</v>
      </c>
      <c r="BR6" s="35">
        <f t="shared" si="3"/>
        <v>96.49</v>
      </c>
      <c r="BS6" s="35">
        <f t="shared" si="3"/>
        <v>101.92</v>
      </c>
      <c r="BT6" s="35">
        <f t="shared" si="3"/>
        <v>98.05</v>
      </c>
      <c r="BU6" s="35">
        <f t="shared" si="3"/>
        <v>100.19</v>
      </c>
      <c r="BV6" s="33" t="str">
        <f>IF(BV7="-","【-】","【"&amp;SUBSTITUTE(TEXT(BV7,"#,##0.00"),"-","△")&amp;"】")</f>
        <v>【110.13】</v>
      </c>
      <c r="BW6" s="35">
        <f t="shared" si="3"/>
        <v>194.31</v>
      </c>
      <c r="BX6" s="35">
        <f>BX7</f>
        <v>196.49</v>
      </c>
      <c r="BY6" s="35">
        <f>BY7</f>
        <v>197.37</v>
      </c>
      <c r="BZ6" s="35">
        <f>BZ7</f>
        <v>136.65</v>
      </c>
      <c r="CA6" s="35">
        <f t="shared" si="3"/>
        <v>140.1</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0.41</v>
      </c>
      <c r="CI6" s="35">
        <f>CI7</f>
        <v>0.36</v>
      </c>
      <c r="CJ6" s="35">
        <f>CJ7</f>
        <v>0.41</v>
      </c>
      <c r="CK6" s="35">
        <f>CK7</f>
        <v>0.41</v>
      </c>
      <c r="CL6" s="35">
        <f t="shared" si="5"/>
        <v>0.72</v>
      </c>
      <c r="CM6" s="35">
        <f t="shared" si="5"/>
        <v>45.51</v>
      </c>
      <c r="CN6" s="35">
        <f t="shared" si="5"/>
        <v>44.67</v>
      </c>
      <c r="CO6" s="35">
        <f t="shared" si="5"/>
        <v>41.71</v>
      </c>
      <c r="CP6" s="35">
        <f t="shared" si="5"/>
        <v>47.02</v>
      </c>
      <c r="CQ6" s="35">
        <f t="shared" si="5"/>
        <v>47.4</v>
      </c>
      <c r="CR6" s="33" t="str">
        <f>IF(CR7="-","【-】","【"&amp;SUBSTITUTE(TEXT(CR7,"#,##0.00"),"-","△")&amp;"】")</f>
        <v>【52.61】</v>
      </c>
      <c r="CS6" s="35">
        <f t="shared" ref="CS6:DB6" si="6">CS7</f>
        <v>5.56</v>
      </c>
      <c r="CT6" s="35">
        <f>CT7</f>
        <v>5.56</v>
      </c>
      <c r="CU6" s="35">
        <f>CU7</f>
        <v>5.56</v>
      </c>
      <c r="CV6" s="35">
        <f>CV7</f>
        <v>5.56</v>
      </c>
      <c r="CW6" s="35">
        <f t="shared" si="6"/>
        <v>10</v>
      </c>
      <c r="CX6" s="35">
        <f t="shared" si="6"/>
        <v>64.14</v>
      </c>
      <c r="CY6" s="35">
        <f t="shared" si="6"/>
        <v>63.89</v>
      </c>
      <c r="CZ6" s="35">
        <f t="shared" si="6"/>
        <v>64.7</v>
      </c>
      <c r="DA6" s="35">
        <f t="shared" si="6"/>
        <v>65.38</v>
      </c>
      <c r="DB6" s="35">
        <f t="shared" si="6"/>
        <v>68.25</v>
      </c>
      <c r="DC6" s="33" t="str">
        <f>IF(DC7="-","【-】","【"&amp;SUBSTITUTE(TEXT(DC7,"#,##0.00"),"-","△")&amp;"】")</f>
        <v>【77.52】</v>
      </c>
      <c r="DD6" s="35">
        <f t="shared" ref="DD6:DM6" si="7">DD7</f>
        <v>68.11</v>
      </c>
      <c r="DE6" s="35">
        <f>DE7</f>
        <v>69.459999999999994</v>
      </c>
      <c r="DF6" s="35">
        <f>DF7</f>
        <v>70.77</v>
      </c>
      <c r="DG6" s="35">
        <f>DG7</f>
        <v>71.94</v>
      </c>
      <c r="DH6" s="35">
        <f t="shared" si="7"/>
        <v>69.13</v>
      </c>
      <c r="DI6" s="35">
        <f t="shared" si="7"/>
        <v>54.51</v>
      </c>
      <c r="DJ6" s="35">
        <f t="shared" si="7"/>
        <v>55.38</v>
      </c>
      <c r="DK6" s="35">
        <f t="shared" si="7"/>
        <v>56.07</v>
      </c>
      <c r="DL6" s="35">
        <f t="shared" si="7"/>
        <v>55.87</v>
      </c>
      <c r="DM6" s="35">
        <f t="shared" si="7"/>
        <v>56.81</v>
      </c>
      <c r="DN6" s="33" t="str">
        <f>IF(DN7="-","【-】","【"&amp;SUBSTITUTE(TEXT(DN7,"#,##0.00"),"-","△")&amp;"】")</f>
        <v>【61.16】</v>
      </c>
      <c r="DO6" s="35">
        <f t="shared" ref="DO6:DX6" si="8">DO7</f>
        <v>100</v>
      </c>
      <c r="DP6" s="35">
        <f>DP7</f>
        <v>100</v>
      </c>
      <c r="DQ6" s="35">
        <f>DQ7</f>
        <v>100</v>
      </c>
      <c r="DR6" s="35">
        <f>DR7</f>
        <v>100</v>
      </c>
      <c r="DS6" s="35">
        <f t="shared" si="8"/>
        <v>100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25000</v>
      </c>
      <c r="L7" s="37" t="s">
        <v>95</v>
      </c>
      <c r="M7" s="38">
        <v>1</v>
      </c>
      <c r="N7" s="38">
        <v>179</v>
      </c>
      <c r="O7" s="39" t="s">
        <v>96</v>
      </c>
      <c r="P7" s="39">
        <v>93.8</v>
      </c>
      <c r="Q7" s="38">
        <v>2</v>
      </c>
      <c r="R7" s="38">
        <v>2500</v>
      </c>
      <c r="S7" s="37" t="s">
        <v>97</v>
      </c>
      <c r="T7" s="40">
        <v>107.14</v>
      </c>
      <c r="U7" s="40">
        <v>105.64</v>
      </c>
      <c r="V7" s="40">
        <v>105.06</v>
      </c>
      <c r="W7" s="40">
        <v>107.62</v>
      </c>
      <c r="X7" s="40">
        <v>105.09</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1484.78</v>
      </c>
      <c r="AQ7" s="40">
        <v>5369.07</v>
      </c>
      <c r="AR7" s="40">
        <v>5714.53</v>
      </c>
      <c r="AS7" s="40">
        <v>1724.02</v>
      </c>
      <c r="AT7" s="40">
        <v>1272.45</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5.84</v>
      </c>
      <c r="BM7" s="40">
        <v>5.78</v>
      </c>
      <c r="BN7" s="40">
        <v>5.75</v>
      </c>
      <c r="BO7" s="40">
        <v>8.31</v>
      </c>
      <c r="BP7" s="40">
        <v>8.1</v>
      </c>
      <c r="BQ7" s="40">
        <v>103.39</v>
      </c>
      <c r="BR7" s="40">
        <v>96.49</v>
      </c>
      <c r="BS7" s="40">
        <v>101.92</v>
      </c>
      <c r="BT7" s="40">
        <v>98.05</v>
      </c>
      <c r="BU7" s="40">
        <v>100.19</v>
      </c>
      <c r="BV7" s="40">
        <v>110.13</v>
      </c>
      <c r="BW7" s="40">
        <v>194.31</v>
      </c>
      <c r="BX7" s="40">
        <v>196.49</v>
      </c>
      <c r="BY7" s="40">
        <v>197.37</v>
      </c>
      <c r="BZ7" s="40">
        <v>136.65</v>
      </c>
      <c r="CA7" s="40">
        <v>140.1</v>
      </c>
      <c r="CB7" s="40">
        <v>30.96</v>
      </c>
      <c r="CC7" s="40">
        <v>33.229999999999997</v>
      </c>
      <c r="CD7" s="40">
        <v>31.6</v>
      </c>
      <c r="CE7" s="40">
        <v>33.26</v>
      </c>
      <c r="CF7" s="40">
        <v>32.869999999999997</v>
      </c>
      <c r="CG7" s="40">
        <v>19.72</v>
      </c>
      <c r="CH7" s="40">
        <v>0.41</v>
      </c>
      <c r="CI7" s="40">
        <v>0.36</v>
      </c>
      <c r="CJ7" s="40">
        <v>0.41</v>
      </c>
      <c r="CK7" s="40">
        <v>0.41</v>
      </c>
      <c r="CL7" s="40">
        <v>0.72</v>
      </c>
      <c r="CM7" s="40">
        <v>45.51</v>
      </c>
      <c r="CN7" s="40">
        <v>44.67</v>
      </c>
      <c r="CO7" s="40">
        <v>41.71</v>
      </c>
      <c r="CP7" s="40">
        <v>47.02</v>
      </c>
      <c r="CQ7" s="40">
        <v>47.4</v>
      </c>
      <c r="CR7" s="40">
        <v>52.61</v>
      </c>
      <c r="CS7" s="40">
        <v>5.56</v>
      </c>
      <c r="CT7" s="40">
        <v>5.56</v>
      </c>
      <c r="CU7" s="40">
        <v>5.56</v>
      </c>
      <c r="CV7" s="40">
        <v>5.56</v>
      </c>
      <c r="CW7" s="40">
        <v>10</v>
      </c>
      <c r="CX7" s="40">
        <v>64.14</v>
      </c>
      <c r="CY7" s="40">
        <v>63.89</v>
      </c>
      <c r="CZ7" s="40">
        <v>64.7</v>
      </c>
      <c r="DA7" s="40">
        <v>65.38</v>
      </c>
      <c r="DB7" s="40">
        <v>68.25</v>
      </c>
      <c r="DC7" s="40">
        <v>77.52</v>
      </c>
      <c r="DD7" s="40">
        <v>68.11</v>
      </c>
      <c r="DE7" s="40">
        <v>69.459999999999994</v>
      </c>
      <c r="DF7" s="40">
        <v>70.77</v>
      </c>
      <c r="DG7" s="40">
        <v>71.94</v>
      </c>
      <c r="DH7" s="40">
        <v>69.13</v>
      </c>
      <c r="DI7" s="40">
        <v>54.51</v>
      </c>
      <c r="DJ7" s="40">
        <v>55.38</v>
      </c>
      <c r="DK7" s="40">
        <v>56.07</v>
      </c>
      <c r="DL7" s="40">
        <v>55.87</v>
      </c>
      <c r="DM7" s="40">
        <v>56.81</v>
      </c>
      <c r="DN7" s="40">
        <v>61.16</v>
      </c>
      <c r="DO7" s="40">
        <v>100</v>
      </c>
      <c r="DP7" s="40">
        <v>100</v>
      </c>
      <c r="DQ7" s="40">
        <v>100</v>
      </c>
      <c r="DR7" s="40">
        <v>100</v>
      </c>
      <c r="DS7" s="40">
        <v>100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107.14</v>
      </c>
      <c r="V11" s="48">
        <f>IF(U6="-",NA(),U6)</f>
        <v>105.64</v>
      </c>
      <c r="W11" s="48">
        <f>IF(V6="-",NA(),V6)</f>
        <v>105.06</v>
      </c>
      <c r="X11" s="48">
        <f>IF(W6="-",NA(),W6)</f>
        <v>107.62</v>
      </c>
      <c r="Y11" s="48">
        <f>IF(X6="-",NA(),X6)</f>
        <v>105.09</v>
      </c>
      <c r="AE11" s="47" t="s">
        <v>23</v>
      </c>
      <c r="AF11" s="48">
        <f>IF(AE6="-",NA(),AE6)</f>
        <v>0</v>
      </c>
      <c r="AG11" s="48">
        <f>IF(AF6="-",NA(),AF6)</f>
        <v>0</v>
      </c>
      <c r="AH11" s="48">
        <f>IF(AG6="-",NA(),AG6)</f>
        <v>0</v>
      </c>
      <c r="AI11" s="48">
        <f>IF(AH6="-",NA(),AH6)</f>
        <v>0</v>
      </c>
      <c r="AJ11" s="48">
        <f>IF(AI6="-",NA(),AI6)</f>
        <v>0</v>
      </c>
      <c r="AP11" s="47" t="s">
        <v>23</v>
      </c>
      <c r="AQ11" s="48">
        <f>IF(AP6="-",NA(),AP6)</f>
        <v>1484.78</v>
      </c>
      <c r="AR11" s="48">
        <f>IF(AQ6="-",NA(),AQ6)</f>
        <v>5369.07</v>
      </c>
      <c r="AS11" s="48">
        <f>IF(AR6="-",NA(),AR6)</f>
        <v>5714.53</v>
      </c>
      <c r="AT11" s="48">
        <f>IF(AS6="-",NA(),AS6)</f>
        <v>1724.02</v>
      </c>
      <c r="AU11" s="48">
        <f>IF(AT6="-",NA(),AT6)</f>
        <v>1272.45</v>
      </c>
      <c r="BA11" s="47" t="s">
        <v>23</v>
      </c>
      <c r="BB11" s="48">
        <f>IF(BA6="-",NA(),BA6)</f>
        <v>0</v>
      </c>
      <c r="BC11" s="48">
        <f>IF(BB6="-",NA(),BB6)</f>
        <v>0</v>
      </c>
      <c r="BD11" s="48">
        <f>IF(BC6="-",NA(),BC6)</f>
        <v>0</v>
      </c>
      <c r="BE11" s="48">
        <f>IF(BD6="-",NA(),BD6)</f>
        <v>0</v>
      </c>
      <c r="BF11" s="48">
        <f>IF(BE6="-",NA(),BE6)</f>
        <v>0</v>
      </c>
      <c r="BL11" s="47" t="s">
        <v>23</v>
      </c>
      <c r="BM11" s="48">
        <f>IF(BL6="-",NA(),BL6)</f>
        <v>5.84</v>
      </c>
      <c r="BN11" s="48">
        <f>IF(BM6="-",NA(),BM6)</f>
        <v>5.78</v>
      </c>
      <c r="BO11" s="48">
        <f>IF(BN6="-",NA(),BN6)</f>
        <v>5.75</v>
      </c>
      <c r="BP11" s="48">
        <f>IF(BO6="-",NA(),BO6)</f>
        <v>8.31</v>
      </c>
      <c r="BQ11" s="48">
        <f>IF(BP6="-",NA(),BP6)</f>
        <v>8.1</v>
      </c>
      <c r="BW11" s="47" t="s">
        <v>23</v>
      </c>
      <c r="BX11" s="48">
        <f>IF(BW6="-",NA(),BW6)</f>
        <v>194.31</v>
      </c>
      <c r="BY11" s="48">
        <f>IF(BX6="-",NA(),BX6)</f>
        <v>196.49</v>
      </c>
      <c r="BZ11" s="48">
        <f>IF(BY6="-",NA(),BY6)</f>
        <v>197.37</v>
      </c>
      <c r="CA11" s="48">
        <f>IF(BZ6="-",NA(),BZ6)</f>
        <v>136.65</v>
      </c>
      <c r="CB11" s="48">
        <f>IF(CA6="-",NA(),CA6)</f>
        <v>140.1</v>
      </c>
      <c r="CH11" s="47" t="s">
        <v>23</v>
      </c>
      <c r="CI11" s="48">
        <f>IF(CH6="-",NA(),CH6)</f>
        <v>0.41</v>
      </c>
      <c r="CJ11" s="48">
        <f>IF(CI6="-",NA(),CI6)</f>
        <v>0.36</v>
      </c>
      <c r="CK11" s="48">
        <f>IF(CJ6="-",NA(),CJ6)</f>
        <v>0.41</v>
      </c>
      <c r="CL11" s="48">
        <f>IF(CK6="-",NA(),CK6)</f>
        <v>0.41</v>
      </c>
      <c r="CM11" s="48">
        <f>IF(CL6="-",NA(),CL6)</f>
        <v>0.72</v>
      </c>
      <c r="CS11" s="47" t="s">
        <v>23</v>
      </c>
      <c r="CT11" s="48">
        <f>IF(CS6="-",NA(),CS6)</f>
        <v>5.56</v>
      </c>
      <c r="CU11" s="48">
        <f>IF(CT6="-",NA(),CT6)</f>
        <v>5.56</v>
      </c>
      <c r="CV11" s="48">
        <f>IF(CU6="-",NA(),CU6)</f>
        <v>5.56</v>
      </c>
      <c r="CW11" s="48">
        <f>IF(CV6="-",NA(),CV6)</f>
        <v>5.56</v>
      </c>
      <c r="CX11" s="48">
        <f>IF(CW6="-",NA(),CW6)</f>
        <v>10</v>
      </c>
      <c r="DD11" s="47" t="s">
        <v>23</v>
      </c>
      <c r="DE11" s="48">
        <f>IF(DD6="-",NA(),DD6)</f>
        <v>68.11</v>
      </c>
      <c r="DF11" s="48">
        <f>IF(DE6="-",NA(),DE6)</f>
        <v>69.459999999999994</v>
      </c>
      <c r="DG11" s="48">
        <f>IF(DF6="-",NA(),DF6)</f>
        <v>70.77</v>
      </c>
      <c r="DH11" s="48">
        <f>IF(DG6="-",NA(),DG6)</f>
        <v>71.94</v>
      </c>
      <c r="DI11" s="48">
        <f>IF(DH6="-",NA(),DH6)</f>
        <v>69.13</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左海 莉子</cp:lastModifiedBy>
  <cp:lastPrinted>2025-02-06T23:53:19Z</cp:lastPrinted>
  <dcterms:created xsi:type="dcterms:W3CDTF">2024-12-11T05:22:08Z</dcterms:created>
  <dcterms:modified xsi:type="dcterms:W3CDTF">2025-02-06T23:54:50Z</dcterms:modified>
  <cp:category/>
</cp:coreProperties>
</file>