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2133.inet.city.kudamatsu.lg.jp\Home$\a1406\Desktop\"/>
    </mc:Choice>
  </mc:AlternateContent>
  <workbookProtection workbookAlgorithmName="SHA-512" workbookHashValue="zWOmzHrqCfOJgId8v7ykpuw1mhd69GhXFgbApXugeZGoafYr+LANJ9Da5Vvp/Fq0CNFJyCxGRCEHfRJ3IjZkJw==" workbookSaltValue="5L/JqhZgduvv4ADfVVJBlA==" workbookSpinCount="100000" lockStructure="1"/>
  <bookViews>
    <workbookView xWindow="0" yWindow="0" windowWidth="20490" windowHeight="766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E11" i="5"/>
  <c r="BY11" i="5"/>
  <c r="HT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<sst xmlns="http://schemas.openxmlformats.org/spreadsheetml/2006/main" count="262" uniqueCount="107">
  <si>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</si>
  <si>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</si>
  <si>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</si>
  <si>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</si>
  <si>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</si>
  <si>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</si>
  <si>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</si>
  <si>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</si>
  <si>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</si>
  <si>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</si>
  <si>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</si>
  <si>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</si>
  <si>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</si>
  <si>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</si>
  <si>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</si>
  <si>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</si>
  <si>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</si>
  <si>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</si>
  <si>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</si>
  <si>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</si>
  <si>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</si>
  <si>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</si>
  <si>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</si>
  <si>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</si>
  <si>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</si>
  <si>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</si>
  <si>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</si>
  <si>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</si>
  <si>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</si>
  <si>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</si>
  <si>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</si>
  <si>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</si>
  <si>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</si>
  <si>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</si>
  <si>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</si>
  <si>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</si>
  <si>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</si>
  <si>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</si>
  <si>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</si>
  <si>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</si>
  <si>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</si>
  <si>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</si>
  <si>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</si>
  <si>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</si>
  <si>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</si>
  <si>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</si>
  <si>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</si>
  <si>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</si>
  <si>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</si>
  <si>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</si>
  <si>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</si>
  <si>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</si>
  <si>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</si>
  <si>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</si>
  <si>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</si>
  <si>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</si>
  <si>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</si>
  <si>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</si>
  <si>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</si>
  <si>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</si>
  <si>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</si>
  <si>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</si>
  <si>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</si>
  <si>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</si>
  <si>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</si>
  <si>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</si>
  <si>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</si>
  <si>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</si>
  <si>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</si>
  <si>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</si>
  <si>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</si>
  <si>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</si>
  <si>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</si>
  <si>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</si>
  <si>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</si>
  <si>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</si>
  <si>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</si>
  <si>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</si>
  <si>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</si>
  <si>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</si>
  <si>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</si>
  <si>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</si>
  <si>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</si>
  <si>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</si>
  <si>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</si>
  <si>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</si>
  <si>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</si>
  <si>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</si>
  <si>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</si>
  <si>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</si>
  <si>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</si>
  <si>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</si>
  <si>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</si>
  <si>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</si>
  <si>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</si>
  <si>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</si>
  <si>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</si>
  <si>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</si>
  <si>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</si>
  <si>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</si>
  <si>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</si>
  <si>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</si>
  <si>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</si>
  <si>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</si>
  <si>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下松市工業用水道事業の契約先は2社で契約水量は2,500㎥／日であるが、県企業局に20,000㎥／日の卸供給を行っている。
　そのため、配水能力45,000㎥／日のうち半分の22,500㎥／日の供給先は決まっている。
　安定した収益があるため①経常収支比率は100％を上回っており、欠損金はなく（②累積欠損金比率）、③流動比率は高く推移しており、企業債残高もない（④企業債残高対給水収益比率）、現状では健全性は高いといえる。③流動比率の令和元年度数値が低いのは、年度末に建設改良事業の未払金を計上したためである。
　一方で、⑧契約率は類似団体と比較しても低く、契約水量が少ないため⑥給水原価は高い。企業の事業縮小に伴い、契約水量が減少したため⑤料金回収率⑦施設利用率が低くなり、施設の能力に対して大きく余力を残している。
　契約水量を確保するためには、市関係機関と連携して企業誘致等の新規需要開拓に取り組む必要がある。その他にも、</t>
    </r>
    <r>
      <rPr>
        <sz val="11"/>
        <rFont val="ＭＳ ゴシック"/>
        <family val="3"/>
        <charset val="128"/>
      </rPr>
      <t>水需要を考慮した施設の在り方を検討する必要があると考えている。</t>
    </r>
    <rPh sb="1" eb="11">
      <t>クダマツシコウギョウヨウスイドウジギョウ</t>
    </rPh>
    <rPh sb="12" eb="14">
      <t>ケイヤク</t>
    </rPh>
    <rPh sb="14" eb="15">
      <t>サキ</t>
    </rPh>
    <rPh sb="17" eb="18">
      <t>シャ</t>
    </rPh>
    <rPh sb="19" eb="21">
      <t>ケイヤク</t>
    </rPh>
    <rPh sb="21" eb="23">
      <t>スイリョウ</t>
    </rPh>
    <rPh sb="31" eb="32">
      <t>ニチ</t>
    </rPh>
    <rPh sb="37" eb="38">
      <t>ケン</t>
    </rPh>
    <rPh sb="38" eb="40">
      <t>キギョウ</t>
    </rPh>
    <rPh sb="40" eb="41">
      <t>キョク</t>
    </rPh>
    <rPh sb="48" eb="51">
      <t>リッポウメートル・ニチ</t>
    </rPh>
    <rPh sb="52" eb="55">
      <t>オロシキョウキュウ</t>
    </rPh>
    <rPh sb="56" eb="57">
      <t>オコナ</t>
    </rPh>
    <rPh sb="69" eb="71">
      <t>ハイスイ</t>
    </rPh>
    <rPh sb="71" eb="73">
      <t>ノウリョク</t>
    </rPh>
    <rPh sb="79" eb="82">
      <t>リッポウメートル・ニチ</t>
    </rPh>
    <rPh sb="85" eb="87">
      <t>ハンブン</t>
    </rPh>
    <rPh sb="94" eb="97">
      <t>リッポウメートル・ニチ</t>
    </rPh>
    <rPh sb="98" eb="100">
      <t>キョウキュウ</t>
    </rPh>
    <rPh sb="100" eb="101">
      <t>サキ</t>
    </rPh>
    <rPh sb="102" eb="103">
      <t>キ</t>
    </rPh>
    <rPh sb="111" eb="113">
      <t>アンテイ</t>
    </rPh>
    <rPh sb="115" eb="117">
      <t>シュウエキ</t>
    </rPh>
    <rPh sb="123" eb="129">
      <t>ケイジョウシュウシヒリツ</t>
    </rPh>
    <rPh sb="135" eb="137">
      <t>ウワマワ</t>
    </rPh>
    <rPh sb="142" eb="144">
      <t>ケッソン</t>
    </rPh>
    <rPh sb="144" eb="145">
      <t>キン</t>
    </rPh>
    <rPh sb="150" eb="152">
      <t>ルイセキ</t>
    </rPh>
    <rPh sb="152" eb="154">
      <t>ケッソン</t>
    </rPh>
    <rPh sb="154" eb="155">
      <t>キン</t>
    </rPh>
    <rPh sb="155" eb="157">
      <t>ヒリツ</t>
    </rPh>
    <rPh sb="160" eb="162">
      <t>リュウドウ</t>
    </rPh>
    <rPh sb="162" eb="164">
      <t>ヒリツ</t>
    </rPh>
    <rPh sb="165" eb="166">
      <t>タカ</t>
    </rPh>
    <rPh sb="167" eb="169">
      <t>スイイ</t>
    </rPh>
    <rPh sb="174" eb="176">
      <t>キギョウ</t>
    </rPh>
    <rPh sb="176" eb="177">
      <t>サイ</t>
    </rPh>
    <rPh sb="177" eb="179">
      <t>ザンダカ</t>
    </rPh>
    <rPh sb="184" eb="186">
      <t>キギョウ</t>
    </rPh>
    <rPh sb="186" eb="187">
      <t>サイ</t>
    </rPh>
    <rPh sb="187" eb="189">
      <t>ザンダカ</t>
    </rPh>
    <rPh sb="189" eb="190">
      <t>タイ</t>
    </rPh>
    <rPh sb="190" eb="192">
      <t>キュウスイ</t>
    </rPh>
    <rPh sb="192" eb="194">
      <t>シュウエキ</t>
    </rPh>
    <rPh sb="194" eb="196">
      <t>ヒリツ</t>
    </rPh>
    <rPh sb="198" eb="200">
      <t>ゲンジョウ</t>
    </rPh>
    <rPh sb="202" eb="205">
      <t>ケンゼンセイ</t>
    </rPh>
    <rPh sb="206" eb="207">
      <t>タカ</t>
    </rPh>
    <rPh sb="259" eb="261">
      <t>イッポウ</t>
    </rPh>
    <rPh sb="264" eb="267">
      <t>ケイヤクリツ</t>
    </rPh>
    <rPh sb="273" eb="275">
      <t>ヒカク</t>
    </rPh>
    <rPh sb="278" eb="279">
      <t>ヒク</t>
    </rPh>
    <rPh sb="281" eb="283">
      <t>ケイヤク</t>
    </rPh>
    <rPh sb="283" eb="285">
      <t>スイリョウ</t>
    </rPh>
    <rPh sb="286" eb="287">
      <t>スク</t>
    </rPh>
    <rPh sb="300" eb="302">
      <t>キギョウ</t>
    </rPh>
    <rPh sb="308" eb="309">
      <t>トモナ</t>
    </rPh>
    <rPh sb="311" eb="313">
      <t>ケイヤク</t>
    </rPh>
    <rPh sb="313" eb="315">
      <t>スイリョウ</t>
    </rPh>
    <rPh sb="316" eb="318">
      <t>ゲンショウ</t>
    </rPh>
    <rPh sb="329" eb="331">
      <t>シセツ</t>
    </rPh>
    <rPh sb="331" eb="333">
      <t>リヨウ</t>
    </rPh>
    <rPh sb="333" eb="334">
      <t>リツ</t>
    </rPh>
    <rPh sb="335" eb="336">
      <t>ヒク</t>
    </rPh>
    <rPh sb="340" eb="342">
      <t>シセツ</t>
    </rPh>
    <rPh sb="343" eb="345">
      <t>ノウリョク</t>
    </rPh>
    <rPh sb="346" eb="347">
      <t>タイ</t>
    </rPh>
    <rPh sb="349" eb="350">
      <t>オオ</t>
    </rPh>
    <rPh sb="352" eb="354">
      <t>ヨリョク</t>
    </rPh>
    <rPh sb="355" eb="356">
      <t>ノコ</t>
    </rPh>
    <rPh sb="380" eb="382">
      <t>キカン</t>
    </rPh>
    <rPh sb="391" eb="392">
      <t>トウ</t>
    </rPh>
    <rPh sb="393" eb="395">
      <t>シンキ</t>
    </rPh>
    <rPh sb="395" eb="397">
      <t>ジュヨウ</t>
    </rPh>
    <rPh sb="397" eb="399">
      <t>カイタク</t>
    </rPh>
    <rPh sb="400" eb="401">
      <t>ト</t>
    </rPh>
    <rPh sb="402" eb="403">
      <t>ク</t>
    </rPh>
    <rPh sb="404" eb="406">
      <t>ヒツヨウ</t>
    </rPh>
    <rPh sb="412" eb="413">
      <t>ホカ</t>
    </rPh>
    <rPh sb="416" eb="417">
      <t>ミズ</t>
    </rPh>
    <rPh sb="417" eb="419">
      <t>ジュヨウ</t>
    </rPh>
    <rPh sb="420" eb="422">
      <t>コウリョ</t>
    </rPh>
    <rPh sb="424" eb="426">
      <t>シセツ</t>
    </rPh>
    <rPh sb="427" eb="428">
      <t>ア</t>
    </rPh>
    <rPh sb="429" eb="430">
      <t>カタ</t>
    </rPh>
    <rPh sb="431" eb="433">
      <t>ケントウ</t>
    </rPh>
    <rPh sb="435" eb="437">
      <t>ヒツヨウ</t>
    </rPh>
    <rPh sb="441" eb="442">
      <t>カンガ</t>
    </rPh>
    <phoneticPr fontId="5"/>
  </si>
  <si>
    <t>　施設の多くが高度成長期に集中的に整備されており、老朽化が進んでいる。①有形固定資産減価償却率②管路経年化率が高いのはそのためである。
　現在、上水道及び工業用水道事業の共同施設である東幹線水路の改修事業を行っているが、管路の更新については今後の課題である。
　管路の更新を含めた施設の更新は、ユーザーの水需要の動向等を注視しながら計画的に行う必要がある。</t>
    <rPh sb="1" eb="3">
      <t>シセツ</t>
    </rPh>
    <rPh sb="4" eb="5">
      <t>オオ</t>
    </rPh>
    <rPh sb="13" eb="15">
      <t>シュウチュウ</t>
    </rPh>
    <rPh sb="15" eb="16">
      <t>テキ</t>
    </rPh>
    <rPh sb="17" eb="19">
      <t>セイビ</t>
    </rPh>
    <rPh sb="25" eb="28">
      <t>ロウキュウカ</t>
    </rPh>
    <rPh sb="29" eb="30">
      <t>スス</t>
    </rPh>
    <rPh sb="36" eb="42">
      <t>ユウケイコテイシサン</t>
    </rPh>
    <rPh sb="42" eb="44">
      <t>ゲンカ</t>
    </rPh>
    <rPh sb="44" eb="46">
      <t>ショウキャク</t>
    </rPh>
    <rPh sb="46" eb="47">
      <t>リツ</t>
    </rPh>
    <rPh sb="48" eb="50">
      <t>カンロ</t>
    </rPh>
    <rPh sb="50" eb="53">
      <t>ケイネンカ</t>
    </rPh>
    <rPh sb="53" eb="54">
      <t>リツ</t>
    </rPh>
    <rPh sb="55" eb="56">
      <t>タカ</t>
    </rPh>
    <rPh sb="69" eb="71">
      <t>ゲンザイ</t>
    </rPh>
    <rPh sb="72" eb="75">
      <t>ジョウスイドウ</t>
    </rPh>
    <rPh sb="75" eb="76">
      <t>オヨ</t>
    </rPh>
    <rPh sb="77" eb="80">
      <t>コウギョウヨウ</t>
    </rPh>
    <rPh sb="80" eb="82">
      <t>スイドウ</t>
    </rPh>
    <rPh sb="82" eb="84">
      <t>ジギョウ</t>
    </rPh>
    <rPh sb="85" eb="87">
      <t>キョウドウ</t>
    </rPh>
    <rPh sb="87" eb="89">
      <t>シセツ</t>
    </rPh>
    <rPh sb="92" eb="97">
      <t>ヒガシカンセンスイロ</t>
    </rPh>
    <rPh sb="98" eb="100">
      <t>カイシュウ</t>
    </rPh>
    <rPh sb="100" eb="102">
      <t>ジギョウ</t>
    </rPh>
    <rPh sb="103" eb="104">
      <t>オコナ</t>
    </rPh>
    <rPh sb="110" eb="112">
      <t>カンロ</t>
    </rPh>
    <rPh sb="113" eb="115">
      <t>コウシン</t>
    </rPh>
    <rPh sb="120" eb="122">
      <t>コンゴ</t>
    </rPh>
    <rPh sb="123" eb="125">
      <t>カダイ</t>
    </rPh>
    <rPh sb="131" eb="133">
      <t>カンロ</t>
    </rPh>
    <rPh sb="134" eb="136">
      <t>コウシン</t>
    </rPh>
    <rPh sb="137" eb="138">
      <t>フク</t>
    </rPh>
    <rPh sb="140" eb="142">
      <t>シセツ</t>
    </rPh>
    <rPh sb="143" eb="145">
      <t>コウシン</t>
    </rPh>
    <rPh sb="152" eb="153">
      <t>ミズ</t>
    </rPh>
    <rPh sb="153" eb="155">
      <t>ジュヨウ</t>
    </rPh>
    <rPh sb="156" eb="158">
      <t>ドウコウ</t>
    </rPh>
    <rPh sb="158" eb="159">
      <t>トウ</t>
    </rPh>
    <rPh sb="160" eb="162">
      <t>チュウシ</t>
    </rPh>
    <rPh sb="166" eb="168">
      <t>ケイカク</t>
    </rPh>
    <rPh sb="168" eb="169">
      <t>テキ</t>
    </rPh>
    <rPh sb="170" eb="171">
      <t>オコナ</t>
    </rPh>
    <rPh sb="172" eb="174">
      <t>ヒツヨウ</t>
    </rPh>
    <phoneticPr fontId="5"/>
  </si>
  <si>
    <t>　現状では、経営は健全であるといえる。
　平成31年3月に策定した「下松市工業用水道事業経営戦略」に基づき、施設の適切な維持管理や修繕を行うことで、長寿命化、投資の平準化を図りたい。
　管路の更新を含めた施設の更新は、ユーザーの水需要の動向に注視しながら計画的に行っていく。
　安定した収益を確保するためには、契約水量の確保は大変重要で、今後市関係機関と連携して企業誘致等の新規需要開拓に取り組む必要がある。</t>
    <rPh sb="1" eb="3">
      <t>ゲンジョウ</t>
    </rPh>
    <rPh sb="6" eb="8">
      <t>ケイエイ</t>
    </rPh>
    <rPh sb="9" eb="11">
      <t>ケンゼン</t>
    </rPh>
    <rPh sb="21" eb="23">
      <t>ヘイセイ</t>
    </rPh>
    <rPh sb="25" eb="26">
      <t>ネン</t>
    </rPh>
    <rPh sb="27" eb="28">
      <t>ガツ</t>
    </rPh>
    <rPh sb="29" eb="31">
      <t>サクテイ</t>
    </rPh>
    <rPh sb="34" eb="37">
      <t>クダマツシ</t>
    </rPh>
    <rPh sb="37" eb="42">
      <t>コウギョウヨウスイドウ</t>
    </rPh>
    <rPh sb="42" eb="44">
      <t>ジギョウ</t>
    </rPh>
    <rPh sb="44" eb="46">
      <t>ケイエイ</t>
    </rPh>
    <rPh sb="46" eb="48">
      <t>センリャク</t>
    </rPh>
    <rPh sb="50" eb="51">
      <t>モト</t>
    </rPh>
    <rPh sb="93" eb="95">
      <t>カンロ</t>
    </rPh>
    <rPh sb="96" eb="98">
      <t>コウシン</t>
    </rPh>
    <rPh sb="99" eb="100">
      <t>フク</t>
    </rPh>
    <rPh sb="102" eb="104">
      <t>シセツ</t>
    </rPh>
    <rPh sb="105" eb="107">
      <t>コウシン</t>
    </rPh>
    <rPh sb="114" eb="115">
      <t>ミズ</t>
    </rPh>
    <rPh sb="115" eb="117">
      <t>ジュヨウ</t>
    </rPh>
    <rPh sb="118" eb="120">
      <t>ドウコウ</t>
    </rPh>
    <rPh sb="121" eb="123">
      <t>チュウシ</t>
    </rPh>
    <rPh sb="127" eb="130">
      <t>ケイカクテキ</t>
    </rPh>
    <rPh sb="131" eb="132">
      <t>オコナ</t>
    </rPh>
    <rPh sb="139" eb="141">
      <t>アンテイ</t>
    </rPh>
    <rPh sb="143" eb="145">
      <t>シュウエキ</t>
    </rPh>
    <rPh sb="146" eb="148">
      <t>カクホ</t>
    </rPh>
    <rPh sb="163" eb="165">
      <t>タイヘン</t>
    </rPh>
    <rPh sb="165" eb="167">
      <t>ジュウヨウ</t>
    </rPh>
    <rPh sb="169" eb="17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</si>
</sst>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65.39</c:v>
                </c:pt>
                <c:pt idx="1">
                  <c:v>66.88</c:v>
                </c:pt>
                <c:pt idx="2">
                  <c:v>68.11</c:v>
                </c:pt>
                <c:pt idx="3">
                  <c:v>69.459999999999994</c:v>
                </c:pt>
                <c:pt idx="4">
                  <c:v>70.77</c:v>
                </c:pt>
              </c:numCache>
            </c:numRef>
          </c:val>
          <c:extLst>
            <c:ext xmlns:c16="http://schemas.microsoft.com/office/drawing/2014/chart" uri="{C3380CC4-5D6E-409C-BE32-E72D297353CC}">
              <c16:uniqueId val="{00000000-B51E-451B-98C5-CA47A20625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B51E-451B-98C5-CA47A20625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4-406B-8F1C-162936BF14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1164-406B-8F1C-162936BF14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109.79</c:v>
                </c:pt>
                <c:pt idx="1">
                  <c:v>107.99</c:v>
                </c:pt>
                <c:pt idx="2">
                  <c:v>107.14</c:v>
                </c:pt>
                <c:pt idx="3">
                  <c:v>105.64</c:v>
                </c:pt>
                <c:pt idx="4">
                  <c:v>105.06</c:v>
                </c:pt>
              </c:numCache>
            </c:numRef>
          </c:val>
          <c:extLst>
            <c:ext xmlns:c16="http://schemas.microsoft.com/office/drawing/2014/chart" uri="{C3380CC4-5D6E-409C-BE32-E72D297353CC}">
              <c16:uniqueId val="{00000000-0B6A-4B01-890E-5730F8CFAB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0B6A-4B01-890E-5730F8CFAB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53-42CB-AFA2-944D5E8D15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BB53-42CB-AFA2-944D5E8D15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6-40FA-B728-E8163FB995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3056-40FA-B728-E8163FB995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5524.42</c:v>
                </c:pt>
                <c:pt idx="1">
                  <c:v>7816.86</c:v>
                </c:pt>
                <c:pt idx="2">
                  <c:v>1484.78</c:v>
                </c:pt>
                <c:pt idx="3">
                  <c:v>5369.07</c:v>
                </c:pt>
                <c:pt idx="4">
                  <c:v>5714.53</c:v>
                </c:pt>
              </c:numCache>
            </c:numRef>
          </c:val>
          <c:extLst>
            <c:ext xmlns:c16="http://schemas.microsoft.com/office/drawing/2014/chart" uri="{C3380CC4-5D6E-409C-BE32-E72D297353CC}">
              <c16:uniqueId val="{00000000-F1EB-414C-BE2A-888F274A6C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F1EB-414C-BE2A-888F274A6C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D-44BE-AC01-C2DC878CEE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ECCD-44BE-AC01-C2DC878CEE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c:v>
                </c:pt>
                <c:pt idx="1">
                  <c:v>5.9</c:v>
                </c:pt>
                <c:pt idx="2">
                  <c:v>5.84</c:v>
                </c:pt>
                <c:pt idx="3">
                  <c:v>5.78</c:v>
                </c:pt>
                <c:pt idx="4">
                  <c:v>5.75</c:v>
                </c:pt>
              </c:numCache>
            </c:numRef>
          </c:val>
          <c:extLst>
            <c:ext xmlns:c16="http://schemas.microsoft.com/office/drawing/2014/chart" uri="{C3380CC4-5D6E-409C-BE32-E72D297353CC}">
              <c16:uniqueId val="{00000000-7C7A-44FE-B26B-F2BCEBFB2B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7C7A-44FE-B26B-F2BCEBFB2B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189.29</c:v>
                </c:pt>
                <c:pt idx="1">
                  <c:v>192.47</c:v>
                </c:pt>
                <c:pt idx="2">
                  <c:v>194.31</c:v>
                </c:pt>
                <c:pt idx="3">
                  <c:v>196.49</c:v>
                </c:pt>
                <c:pt idx="4">
                  <c:v>197.37</c:v>
                </c:pt>
              </c:numCache>
            </c:numRef>
          </c:val>
          <c:extLst>
            <c:ext xmlns:c16="http://schemas.microsoft.com/office/drawing/2014/chart" uri="{C3380CC4-5D6E-409C-BE32-E72D297353CC}">
              <c16:uniqueId val="{00000000-6C0C-4442-BF83-B51CC3B255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6C0C-4442-BF83-B51CC3B255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0.49</c:v>
                </c:pt>
                <c:pt idx="1">
                  <c:v>0.5</c:v>
                </c:pt>
                <c:pt idx="2">
                  <c:v>0.41</c:v>
                </c:pt>
                <c:pt idx="3">
                  <c:v>0.36</c:v>
                </c:pt>
                <c:pt idx="4">
                  <c:v>0.41</c:v>
                </c:pt>
              </c:numCache>
            </c:numRef>
          </c:val>
          <c:extLst>
            <c:ext xmlns:c16="http://schemas.microsoft.com/office/drawing/2014/chart" uri="{C3380CC4-5D6E-409C-BE32-E72D297353CC}">
              <c16:uniqueId val="{00000000-C1C4-465D-A81F-96D7185781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C1C4-465D-A81F-96D7185781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5.56</c:v>
                </c:pt>
                <c:pt idx="1">
                  <c:v>5.56</c:v>
                </c:pt>
                <c:pt idx="2">
                  <c:v>5.56</c:v>
                </c:pt>
                <c:pt idx="3">
                  <c:v>5.56</c:v>
                </c:pt>
                <c:pt idx="4">
                  <c:v>5.56</c:v>
                </c:pt>
              </c:numCache>
            </c:numRef>
          </c:val>
          <c:extLst>
            <c:ext xmlns:c16="http://schemas.microsoft.com/office/drawing/2014/chart" uri="{C3380CC4-5D6E-409C-BE32-E72D297353CC}">
              <c16:uniqueId val="{00000000-0F39-480B-B959-2D4D9AE09B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F39-480B-B959-2D4D9AE09B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1"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下松市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45000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186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93.5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109.79</v>
      </c>
      <c r="Y32" s="90"/>
      <c r="Z32" s="90"/>
      <c r="AA32" s="90"/>
      <c r="AB32" s="90"/>
      <c r="AC32" s="90"/>
      <c r="AD32" s="90"/>
      <c r="AE32" s="90"/>
      <c r="AF32" s="90"/>
      <c r="AG32" s="90"/>
      <c r="AH32" s="90"/>
      <c r="AI32" s="90"/>
      <c r="AJ32" s="90"/>
      <c r="AK32" s="90"/>
      <c r="AL32" s="90"/>
      <c r="AM32" s="90"/>
      <c r="AN32" s="90"/>
      <c r="AO32" s="90"/>
      <c r="AP32" s="90"/>
      <c r="AQ32" s="91"/>
      <c r="AR32" s="89">
        <f>データ!U6</f>
        <v>107.99</v>
      </c>
      <c r="AS32" s="90"/>
      <c r="AT32" s="90"/>
      <c r="AU32" s="90"/>
      <c r="AV32" s="90"/>
      <c r="AW32" s="90"/>
      <c r="AX32" s="90"/>
      <c r="AY32" s="90"/>
      <c r="AZ32" s="90"/>
      <c r="BA32" s="90"/>
      <c r="BB32" s="90"/>
      <c r="BC32" s="90"/>
      <c r="BD32" s="90"/>
      <c r="BE32" s="90"/>
      <c r="BF32" s="90"/>
      <c r="BG32" s="90"/>
      <c r="BH32" s="90"/>
      <c r="BI32" s="90"/>
      <c r="BJ32" s="90"/>
      <c r="BK32" s="91"/>
      <c r="BL32" s="89">
        <f>データ!V6</f>
        <v>107.14</v>
      </c>
      <c r="BM32" s="90"/>
      <c r="BN32" s="90"/>
      <c r="BO32" s="90"/>
      <c r="BP32" s="90"/>
      <c r="BQ32" s="90"/>
      <c r="BR32" s="90"/>
      <c r="BS32" s="90"/>
      <c r="BT32" s="90"/>
      <c r="BU32" s="90"/>
      <c r="BV32" s="90"/>
      <c r="BW32" s="90"/>
      <c r="BX32" s="90"/>
      <c r="BY32" s="90"/>
      <c r="BZ32" s="90"/>
      <c r="CA32" s="90"/>
      <c r="CB32" s="90"/>
      <c r="CC32" s="90"/>
      <c r="CD32" s="90"/>
      <c r="CE32" s="91"/>
      <c r="CF32" s="89">
        <f>データ!W6</f>
        <v>105.64</v>
      </c>
      <c r="CG32" s="90"/>
      <c r="CH32" s="90"/>
      <c r="CI32" s="90"/>
      <c r="CJ32" s="90"/>
      <c r="CK32" s="90"/>
      <c r="CL32" s="90"/>
      <c r="CM32" s="90"/>
      <c r="CN32" s="90"/>
      <c r="CO32" s="90"/>
      <c r="CP32" s="90"/>
      <c r="CQ32" s="90"/>
      <c r="CR32" s="90"/>
      <c r="CS32" s="90"/>
      <c r="CT32" s="90"/>
      <c r="CU32" s="90"/>
      <c r="CV32" s="90"/>
      <c r="CW32" s="90"/>
      <c r="CX32" s="90"/>
      <c r="CY32" s="91"/>
      <c r="CZ32" s="89">
        <f>データ!X6</f>
        <v>105.06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5524.42</v>
      </c>
      <c r="JM32" s="90"/>
      <c r="JN32" s="90"/>
      <c r="JO32" s="90"/>
      <c r="JP32" s="90"/>
      <c r="JQ32" s="90"/>
      <c r="JR32" s="90"/>
      <c r="JS32" s="90"/>
      <c r="JT32" s="90"/>
      <c r="JU32" s="90"/>
      <c r="JV32" s="90"/>
      <c r="JW32" s="90"/>
      <c r="JX32" s="90"/>
      <c r="JY32" s="90"/>
      <c r="JZ32" s="90"/>
      <c r="KA32" s="90"/>
      <c r="KB32" s="90"/>
      <c r="KC32" s="90"/>
      <c r="KD32" s="90"/>
      <c r="KE32" s="91"/>
      <c r="KF32" s="89">
        <f>データ!AQ6</f>
        <v>7816.86</v>
      </c>
      <c r="KG32" s="90"/>
      <c r="KH32" s="90"/>
      <c r="KI32" s="90"/>
      <c r="KJ32" s="90"/>
      <c r="KK32" s="90"/>
      <c r="KL32" s="90"/>
      <c r="KM32" s="90"/>
      <c r="KN32" s="90"/>
      <c r="KO32" s="90"/>
      <c r="KP32" s="90"/>
      <c r="KQ32" s="90"/>
      <c r="KR32" s="90"/>
      <c r="KS32" s="90"/>
      <c r="KT32" s="90"/>
      <c r="KU32" s="90"/>
      <c r="KV32" s="90"/>
      <c r="KW32" s="90"/>
      <c r="KX32" s="90"/>
      <c r="KY32" s="91"/>
      <c r="KZ32" s="89">
        <f>データ!AR6</f>
        <v>1484.78</v>
      </c>
      <c r="LA32" s="90"/>
      <c r="LB32" s="90"/>
      <c r="LC32" s="90"/>
      <c r="LD32" s="90"/>
      <c r="LE32" s="90"/>
      <c r="LF32" s="90"/>
      <c r="LG32" s="90"/>
      <c r="LH32" s="90"/>
      <c r="LI32" s="90"/>
      <c r="LJ32" s="90"/>
      <c r="LK32" s="90"/>
      <c r="LL32" s="90"/>
      <c r="LM32" s="90"/>
      <c r="LN32" s="90"/>
      <c r="LO32" s="90"/>
      <c r="LP32" s="90"/>
      <c r="LQ32" s="90"/>
      <c r="LR32" s="90"/>
      <c r="LS32" s="91"/>
      <c r="LT32" s="89">
        <f>データ!AS6</f>
        <v>5369.07</v>
      </c>
      <c r="LU32" s="90"/>
      <c r="LV32" s="90"/>
      <c r="LW32" s="90"/>
      <c r="LX32" s="90"/>
      <c r="LY32" s="90"/>
      <c r="LZ32" s="90"/>
      <c r="MA32" s="90"/>
      <c r="MB32" s="90"/>
      <c r="MC32" s="90"/>
      <c r="MD32" s="90"/>
      <c r="ME32" s="90"/>
      <c r="MF32" s="90"/>
      <c r="MG32" s="90"/>
      <c r="MH32" s="90"/>
      <c r="MI32" s="90"/>
      <c r="MJ32" s="90"/>
      <c r="MK32" s="90"/>
      <c r="ML32" s="90"/>
      <c r="MM32" s="91"/>
      <c r="MN32" s="89">
        <f>データ!AT6</f>
        <v>5714.53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6</v>
      </c>
      <c r="Y55" s="90"/>
      <c r="Z55" s="90"/>
      <c r="AA55" s="90"/>
      <c r="AB55" s="90"/>
      <c r="AC55" s="90"/>
      <c r="AD55" s="90"/>
      <c r="AE55" s="90"/>
      <c r="AF55" s="90"/>
      <c r="AG55" s="90"/>
      <c r="AH55" s="90"/>
      <c r="AI55" s="90"/>
      <c r="AJ55" s="90"/>
      <c r="AK55" s="90"/>
      <c r="AL55" s="90"/>
      <c r="AM55" s="90"/>
      <c r="AN55" s="90"/>
      <c r="AO55" s="90"/>
      <c r="AP55" s="90"/>
      <c r="AQ55" s="91"/>
      <c r="AR55" s="89">
        <f>データ!BM6</f>
        <v>5.9</v>
      </c>
      <c r="AS55" s="90"/>
      <c r="AT55" s="90"/>
      <c r="AU55" s="90"/>
      <c r="AV55" s="90"/>
      <c r="AW55" s="90"/>
      <c r="AX55" s="90"/>
      <c r="AY55" s="90"/>
      <c r="AZ55" s="90"/>
      <c r="BA55" s="90"/>
      <c r="BB55" s="90"/>
      <c r="BC55" s="90"/>
      <c r="BD55" s="90"/>
      <c r="BE55" s="90"/>
      <c r="BF55" s="90"/>
      <c r="BG55" s="90"/>
      <c r="BH55" s="90"/>
      <c r="BI55" s="90"/>
      <c r="BJ55" s="90"/>
      <c r="BK55" s="91"/>
      <c r="BL55" s="89">
        <f>データ!BN6</f>
        <v>5.84</v>
      </c>
      <c r="BM55" s="90"/>
      <c r="BN55" s="90"/>
      <c r="BO55" s="90"/>
      <c r="BP55" s="90"/>
      <c r="BQ55" s="90"/>
      <c r="BR55" s="90"/>
      <c r="BS55" s="90"/>
      <c r="BT55" s="90"/>
      <c r="BU55" s="90"/>
      <c r="BV55" s="90"/>
      <c r="BW55" s="90"/>
      <c r="BX55" s="90"/>
      <c r="BY55" s="90"/>
      <c r="BZ55" s="90"/>
      <c r="CA55" s="90"/>
      <c r="CB55" s="90"/>
      <c r="CC55" s="90"/>
      <c r="CD55" s="90"/>
      <c r="CE55" s="91"/>
      <c r="CF55" s="89">
        <f>データ!BO6</f>
        <v>5.78</v>
      </c>
      <c r="CG55" s="90"/>
      <c r="CH55" s="90"/>
      <c r="CI55" s="90"/>
      <c r="CJ55" s="90"/>
      <c r="CK55" s="90"/>
      <c r="CL55" s="90"/>
      <c r="CM55" s="90"/>
      <c r="CN55" s="90"/>
      <c r="CO55" s="90"/>
      <c r="CP55" s="90"/>
      <c r="CQ55" s="90"/>
      <c r="CR55" s="90"/>
      <c r="CS55" s="90"/>
      <c r="CT55" s="90"/>
      <c r="CU55" s="90"/>
      <c r="CV55" s="90"/>
      <c r="CW55" s="90"/>
      <c r="CX55" s="90"/>
      <c r="CY55" s="91"/>
      <c r="CZ55" s="89">
        <f>データ!BP6</f>
        <v>5.75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189.29</v>
      </c>
      <c r="ES55" s="90"/>
      <c r="ET55" s="90"/>
      <c r="EU55" s="90"/>
      <c r="EV55" s="90"/>
      <c r="EW55" s="90"/>
      <c r="EX55" s="90"/>
      <c r="EY55" s="90"/>
      <c r="EZ55" s="90"/>
      <c r="FA55" s="90"/>
      <c r="FB55" s="90"/>
      <c r="FC55" s="90"/>
      <c r="FD55" s="90"/>
      <c r="FE55" s="90"/>
      <c r="FF55" s="90"/>
      <c r="FG55" s="90"/>
      <c r="FH55" s="90"/>
      <c r="FI55" s="90"/>
      <c r="FJ55" s="90"/>
      <c r="FK55" s="91"/>
      <c r="FL55" s="89">
        <f>データ!BX6</f>
        <v>192.47</v>
      </c>
      <c r="FM55" s="90"/>
      <c r="FN55" s="90"/>
      <c r="FO55" s="90"/>
      <c r="FP55" s="90"/>
      <c r="FQ55" s="90"/>
      <c r="FR55" s="90"/>
      <c r="FS55" s="90"/>
      <c r="FT55" s="90"/>
      <c r="FU55" s="90"/>
      <c r="FV55" s="90"/>
      <c r="FW55" s="90"/>
      <c r="FX55" s="90"/>
      <c r="FY55" s="90"/>
      <c r="FZ55" s="90"/>
      <c r="GA55" s="90"/>
      <c r="GB55" s="90"/>
      <c r="GC55" s="90"/>
      <c r="GD55" s="90"/>
      <c r="GE55" s="91"/>
      <c r="GF55" s="89">
        <f>データ!BY6</f>
        <v>194.31</v>
      </c>
      <c r="GG55" s="90"/>
      <c r="GH55" s="90"/>
      <c r="GI55" s="90"/>
      <c r="GJ55" s="90"/>
      <c r="GK55" s="90"/>
      <c r="GL55" s="90"/>
      <c r="GM55" s="90"/>
      <c r="GN55" s="90"/>
      <c r="GO55" s="90"/>
      <c r="GP55" s="90"/>
      <c r="GQ55" s="90"/>
      <c r="GR55" s="90"/>
      <c r="GS55" s="90"/>
      <c r="GT55" s="90"/>
      <c r="GU55" s="90"/>
      <c r="GV55" s="90"/>
      <c r="GW55" s="90"/>
      <c r="GX55" s="90"/>
      <c r="GY55" s="91"/>
      <c r="GZ55" s="89">
        <f>データ!BZ6</f>
        <v>196.49</v>
      </c>
      <c r="HA55" s="90"/>
      <c r="HB55" s="90"/>
      <c r="HC55" s="90"/>
      <c r="HD55" s="90"/>
      <c r="HE55" s="90"/>
      <c r="HF55" s="90"/>
      <c r="HG55" s="90"/>
      <c r="HH55" s="90"/>
      <c r="HI55" s="90"/>
      <c r="HJ55" s="90"/>
      <c r="HK55" s="90"/>
      <c r="HL55" s="90"/>
      <c r="HM55" s="90"/>
      <c r="HN55" s="90"/>
      <c r="HO55" s="90"/>
      <c r="HP55" s="90"/>
      <c r="HQ55" s="90"/>
      <c r="HR55" s="90"/>
      <c r="HS55" s="91"/>
      <c r="HT55" s="89">
        <f>データ!CA6</f>
        <v>197.37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0.49</v>
      </c>
      <c r="JM55" s="90"/>
      <c r="JN55" s="90"/>
      <c r="JO55" s="90"/>
      <c r="JP55" s="90"/>
      <c r="JQ55" s="90"/>
      <c r="JR55" s="90"/>
      <c r="JS55" s="90"/>
      <c r="JT55" s="90"/>
      <c r="JU55" s="90"/>
      <c r="JV55" s="90"/>
      <c r="JW55" s="90"/>
      <c r="JX55" s="90"/>
      <c r="JY55" s="90"/>
      <c r="JZ55" s="90"/>
      <c r="KA55" s="90"/>
      <c r="KB55" s="90"/>
      <c r="KC55" s="90"/>
      <c r="KD55" s="90"/>
      <c r="KE55" s="91"/>
      <c r="KF55" s="89">
        <f>データ!CI6</f>
        <v>0.5</v>
      </c>
      <c r="KG55" s="90"/>
      <c r="KH55" s="90"/>
      <c r="KI55" s="90"/>
      <c r="KJ55" s="90"/>
      <c r="KK55" s="90"/>
      <c r="KL55" s="90"/>
      <c r="KM55" s="90"/>
      <c r="KN55" s="90"/>
      <c r="KO55" s="90"/>
      <c r="KP55" s="90"/>
      <c r="KQ55" s="90"/>
      <c r="KR55" s="90"/>
      <c r="KS55" s="90"/>
      <c r="KT55" s="90"/>
      <c r="KU55" s="90"/>
      <c r="KV55" s="90"/>
      <c r="KW55" s="90"/>
      <c r="KX55" s="90"/>
      <c r="KY55" s="91"/>
      <c r="KZ55" s="89">
        <f>データ!CJ6</f>
        <v>0.41</v>
      </c>
      <c r="LA55" s="90"/>
      <c r="LB55" s="90"/>
      <c r="LC55" s="90"/>
      <c r="LD55" s="90"/>
      <c r="LE55" s="90"/>
      <c r="LF55" s="90"/>
      <c r="LG55" s="90"/>
      <c r="LH55" s="90"/>
      <c r="LI55" s="90"/>
      <c r="LJ55" s="90"/>
      <c r="LK55" s="90"/>
      <c r="LL55" s="90"/>
      <c r="LM55" s="90"/>
      <c r="LN55" s="90"/>
      <c r="LO55" s="90"/>
      <c r="LP55" s="90"/>
      <c r="LQ55" s="90"/>
      <c r="LR55" s="90"/>
      <c r="LS55" s="91"/>
      <c r="LT55" s="89">
        <f>データ!CK6</f>
        <v>0.36</v>
      </c>
      <c r="LU55" s="90"/>
      <c r="LV55" s="90"/>
      <c r="LW55" s="90"/>
      <c r="LX55" s="90"/>
      <c r="LY55" s="90"/>
      <c r="LZ55" s="90"/>
      <c r="MA55" s="90"/>
      <c r="MB55" s="90"/>
      <c r="MC55" s="90"/>
      <c r="MD55" s="90"/>
      <c r="ME55" s="90"/>
      <c r="MF55" s="90"/>
      <c r="MG55" s="90"/>
      <c r="MH55" s="90"/>
      <c r="MI55" s="90"/>
      <c r="MJ55" s="90"/>
      <c r="MK55" s="90"/>
      <c r="ML55" s="90"/>
      <c r="MM55" s="91"/>
      <c r="MN55" s="89">
        <f>データ!CL6</f>
        <v>0.41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5.56</v>
      </c>
      <c r="OG55" s="90"/>
      <c r="OH55" s="90"/>
      <c r="OI55" s="90"/>
      <c r="OJ55" s="90"/>
      <c r="OK55" s="90"/>
      <c r="OL55" s="90"/>
      <c r="OM55" s="90"/>
      <c r="ON55" s="90"/>
      <c r="OO55" s="90"/>
      <c r="OP55" s="90"/>
      <c r="OQ55" s="90"/>
      <c r="OR55" s="90"/>
      <c r="OS55" s="90"/>
      <c r="OT55" s="90"/>
      <c r="OU55" s="90"/>
      <c r="OV55" s="90"/>
      <c r="OW55" s="90"/>
      <c r="OX55" s="90"/>
      <c r="OY55" s="91"/>
      <c r="OZ55" s="89">
        <f>データ!CT6</f>
        <v>5.56</v>
      </c>
      <c r="PA55" s="90"/>
      <c r="PB55" s="90"/>
      <c r="PC55" s="90"/>
      <c r="PD55" s="90"/>
      <c r="PE55" s="90"/>
      <c r="PF55" s="90"/>
      <c r="PG55" s="90"/>
      <c r="PH55" s="90"/>
      <c r="PI55" s="90"/>
      <c r="PJ55" s="90"/>
      <c r="PK55" s="90"/>
      <c r="PL55" s="90"/>
      <c r="PM55" s="90"/>
      <c r="PN55" s="90"/>
      <c r="PO55" s="90"/>
      <c r="PP55" s="90"/>
      <c r="PQ55" s="90"/>
      <c r="PR55" s="90"/>
      <c r="PS55" s="91"/>
      <c r="PT55" s="89">
        <f>データ!CU6</f>
        <v>5.56</v>
      </c>
      <c r="PU55" s="90"/>
      <c r="PV55" s="90"/>
      <c r="PW55" s="90"/>
      <c r="PX55" s="90"/>
      <c r="PY55" s="90"/>
      <c r="PZ55" s="90"/>
      <c r="QA55" s="90"/>
      <c r="QB55" s="90"/>
      <c r="QC55" s="90"/>
      <c r="QD55" s="90"/>
      <c r="QE55" s="90"/>
      <c r="QF55" s="90"/>
      <c r="QG55" s="90"/>
      <c r="QH55" s="90"/>
      <c r="QI55" s="90"/>
      <c r="QJ55" s="90"/>
      <c r="QK55" s="90"/>
      <c r="QL55" s="90"/>
      <c r="QM55" s="91"/>
      <c r="QN55" s="89">
        <f>データ!CV6</f>
        <v>5.56</v>
      </c>
      <c r="QO55" s="90"/>
      <c r="QP55" s="90"/>
      <c r="QQ55" s="90"/>
      <c r="QR55" s="90"/>
      <c r="QS55" s="90"/>
      <c r="QT55" s="90"/>
      <c r="QU55" s="90"/>
      <c r="QV55" s="90"/>
      <c r="QW55" s="90"/>
      <c r="QX55" s="90"/>
      <c r="QY55" s="90"/>
      <c r="QZ55" s="90"/>
      <c r="RA55" s="90"/>
      <c r="RB55" s="90"/>
      <c r="RC55" s="90"/>
      <c r="RD55" s="90"/>
      <c r="RE55" s="90"/>
      <c r="RF55" s="90"/>
      <c r="RG55" s="91"/>
      <c r="RH55" s="89">
        <f>データ!CW6</f>
        <v>5.56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65.39</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66.88</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68.11</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69.459999999999994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70.77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100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100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100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100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100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c95ueY43wFtZ26a8jFad6U0jBGMQho4Uu9aEZgDGI7gAtltq+m5fynmhq0alAeiIT6QaXKrZ3rbXJ3BX4IQhvw==" saltValue="xAnVw2nClJNQZXepBD64g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109.79</v>
      </c>
      <c r="U6" s="35">
        <f>U7</f>
        <v>107.99</v>
      </c>
      <c r="V6" s="35">
        <f>V7</f>
        <v>107.14</v>
      </c>
      <c r="W6" s="35">
        <f>W7</f>
        <v>105.64</v>
      </c>
      <c r="X6" s="35">
        <f t="shared" si="3"/>
        <v>105.06</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5524.42</v>
      </c>
      <c r="AQ6" s="35">
        <f>AQ7</f>
        <v>7816.86</v>
      </c>
      <c r="AR6" s="35">
        <f>AR7</f>
        <v>1484.78</v>
      </c>
      <c r="AS6" s="35">
        <f>AS7</f>
        <v>5369.07</v>
      </c>
      <c r="AT6" s="35">
        <f t="shared" si="3"/>
        <v>5714.53</v>
      </c>
      <c r="AU6" s="35">
        <f t="shared" si="3"/>
        <v>649.91999999999996</v>
      </c>
      <c r="AV6" s="35">
        <f t="shared" si="3"/>
        <v>680.22</v>
      </c>
      <c r="AW6" s="35">
        <f t="shared" si="3"/>
        <v>786.06</v>
      </c>
      <c r="AX6" s="35">
        <f t="shared" si="3"/>
        <v>771.18</v>
      </c>
      <c r="AY6" s="35">
        <f t="shared" si="3"/>
        <v>815.18</v>
      </c>
      <c r="AZ6" s="33" t="str">
        <f>IF(AZ7="-","【-】","【"&amp;SUBSTITUTE(TEXT(AZ7,"#,##0.00"),"-","△")&amp;"】")</f>
        <v>【462.72】</v>
      </c>
      <c r="BA6" s="35">
        <f t="shared" si="3"/>
        <v>0</v>
      </c>
      <c r="BB6" s="35">
        <f>BB7</f>
        <v>0</v>
      </c>
      <c r="BC6" s="35">
        <f>BC7</f>
        <v>0</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6</v>
      </c>
      <c r="BM6" s="35">
        <f>BM7</f>
        <v>5.9</v>
      </c>
      <c r="BN6" s="35">
        <f>BN7</f>
        <v>5.84</v>
      </c>
      <c r="BO6" s="35">
        <f>BO7</f>
        <v>5.78</v>
      </c>
      <c r="BP6" s="35">
        <f t="shared" si="3"/>
        <v>5.75</v>
      </c>
      <c r="BQ6" s="35">
        <f t="shared" si="3"/>
        <v>93.31</v>
      </c>
      <c r="BR6" s="35">
        <f t="shared" si="3"/>
        <v>92.2</v>
      </c>
      <c r="BS6" s="35">
        <f t="shared" si="3"/>
        <v>103.39</v>
      </c>
      <c r="BT6" s="35">
        <f t="shared" si="3"/>
        <v>96.49</v>
      </c>
      <c r="BU6" s="35">
        <f t="shared" si="3"/>
        <v>101.92</v>
      </c>
      <c r="BV6" s="33" t="str">
        <f>IF(BV7="-","【-】","【"&amp;SUBSTITUTE(TEXT(BV7,"#,##0.00"),"-","△")&amp;"】")</f>
        <v>【112.31】</v>
      </c>
      <c r="BW6" s="35">
        <f t="shared" si="3"/>
        <v>189.29</v>
      </c>
      <c r="BX6" s="35">
        <f>BX7</f>
        <v>192.47</v>
      </c>
      <c r="BY6" s="35">
        <f>BY7</f>
        <v>194.31</v>
      </c>
      <c r="BZ6" s="35">
        <f>BZ7</f>
        <v>196.49</v>
      </c>
      <c r="CA6" s="35">
        <f t="shared" si="3"/>
        <v>197.37</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0.49</v>
      </c>
      <c r="CI6" s="35">
        <f>CI7</f>
        <v>0.5</v>
      </c>
      <c r="CJ6" s="35">
        <f>CJ7</f>
        <v>0.41</v>
      </c>
      <c r="CK6" s="35">
        <f>CK7</f>
        <v>0.36</v>
      </c>
      <c r="CL6" s="35">
        <f t="shared" si="5"/>
        <v>0.41</v>
      </c>
      <c r="CM6" s="35">
        <f t="shared" si="5"/>
        <v>43.85</v>
      </c>
      <c r="CN6" s="35">
        <f t="shared" si="5"/>
        <v>44.05</v>
      </c>
      <c r="CO6" s="35">
        <f t="shared" si="5"/>
        <v>45.51</v>
      </c>
      <c r="CP6" s="35">
        <f t="shared" si="5"/>
        <v>44.67</v>
      </c>
      <c r="CQ6" s="35">
        <f t="shared" si="5"/>
        <v>41.71</v>
      </c>
      <c r="CR6" s="33" t="str">
        <f>IF(CR7="-","【-】","【"&amp;SUBSTITUTE(TEXT(CR7,"#,##0.00"),"-","△")&amp;"】")</f>
        <v>【54.01】</v>
      </c>
      <c r="CS6" s="35">
        <f t="shared" ref="CS6:DB6" si="6">CS7</f>
        <v>5.56</v>
      </c>
      <c r="CT6" s="35">
        <f>CT7</f>
        <v>5.56</v>
      </c>
      <c r="CU6" s="35">
        <f>CU7</f>
        <v>5.56</v>
      </c>
      <c r="CV6" s="35">
        <f>CV7</f>
        <v>5.56</v>
      </c>
      <c r="CW6" s="35">
        <f t="shared" si="6"/>
        <v>5.56</v>
      </c>
      <c r="CX6" s="35">
        <f t="shared" si="6"/>
        <v>61.64</v>
      </c>
      <c r="CY6" s="35">
        <f t="shared" si="6"/>
        <v>61.85</v>
      </c>
      <c r="CZ6" s="35">
        <f t="shared" si="6"/>
        <v>64.14</v>
      </c>
      <c r="DA6" s="35">
        <f t="shared" si="6"/>
        <v>63.89</v>
      </c>
      <c r="DB6" s="35">
        <f t="shared" si="6"/>
        <v>64.7</v>
      </c>
      <c r="DC6" s="33" t="str">
        <f>IF(DC7="-","【-】","【"&amp;SUBSTITUTE(TEXT(DC7,"#,##0.00"),"-","△")&amp;"】")</f>
        <v>【76.67】</v>
      </c>
      <c r="DD6" s="35">
        <f t="shared" ref="DD6:DM6" si="7">DD7</f>
        <v>65.39</v>
      </c>
      <c r="DE6" s="35">
        <f>DE7</f>
        <v>66.88</v>
      </c>
      <c r="DF6" s="35">
        <f>DF7</f>
        <v>68.11</v>
      </c>
      <c r="DG6" s="35">
        <f>DG7</f>
        <v>69.459999999999994</v>
      </c>
      <c r="DH6" s="35">
        <f t="shared" si="7"/>
        <v>70.77</v>
      </c>
      <c r="DI6" s="35">
        <f t="shared" si="7"/>
        <v>52.15</v>
      </c>
      <c r="DJ6" s="35">
        <f t="shared" si="7"/>
        <v>52.21</v>
      </c>
      <c r="DK6" s="35">
        <f t="shared" si="7"/>
        <v>54.51</v>
      </c>
      <c r="DL6" s="35">
        <f t="shared" si="7"/>
        <v>55.38</v>
      </c>
      <c r="DM6" s="35">
        <f t="shared" si="7"/>
        <v>56.07</v>
      </c>
      <c r="DN6" s="33" t="str">
        <f>IF(DN7="-","【-】","【"&amp;SUBSTITUTE(TEXT(DN7,"#,##0.00"),"-","△")&amp;"】")</f>
        <v>【60.20】</v>
      </c>
      <c r="DO6" s="35">
        <f t="shared" ref="DO6:DX6" si="8">DO7</f>
        <v>100</v>
      </c>
      <c r="DP6" s="35">
        <f>DP7</f>
        <v>100</v>
      </c>
      <c r="DQ6" s="35">
        <f>DQ7</f>
        <v>100</v>
      </c>
      <c r="DR6" s="35">
        <f>DR7</f>
        <v>100</v>
      </c>
      <c r="DS6" s="35">
        <f t="shared" si="8"/>
        <v>100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45000</v>
      </c>
      <c r="L7" s="37" t="s">
        <v>96</v>
      </c>
      <c r="M7" s="38">
        <v>1</v>
      </c>
      <c r="N7" s="38">
        <v>186</v>
      </c>
      <c r="O7" s="39" t="s">
        <v>97</v>
      </c>
      <c r="P7" s="39">
        <v>93.5</v>
      </c>
      <c r="Q7" s="38">
        <v>2</v>
      </c>
      <c r="R7" s="38">
        <v>2500</v>
      </c>
      <c r="S7" s="37" t="s">
        <v>98</v>
      </c>
      <c r="T7" s="40">
        <v>109.79</v>
      </c>
      <c r="U7" s="40">
        <v>107.99</v>
      </c>
      <c r="V7" s="40">
        <v>107.14</v>
      </c>
      <c r="W7" s="40">
        <v>105.64</v>
      </c>
      <c r="X7" s="40">
        <v>105.06</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5524.42</v>
      </c>
      <c r="AQ7" s="40">
        <v>7816.86</v>
      </c>
      <c r="AR7" s="40">
        <v>1484.78</v>
      </c>
      <c r="AS7" s="40">
        <v>5369.07</v>
      </c>
      <c r="AT7" s="40">
        <v>5714.53</v>
      </c>
      <c r="AU7" s="40">
        <v>649.91999999999996</v>
      </c>
      <c r="AV7" s="40">
        <v>680.22</v>
      </c>
      <c r="AW7" s="40">
        <v>786.06</v>
      </c>
      <c r="AX7" s="40">
        <v>771.18</v>
      </c>
      <c r="AY7" s="40">
        <v>815.18</v>
      </c>
      <c r="AZ7" s="40">
        <v>462.72</v>
      </c>
      <c r="BA7" s="40">
        <v>0</v>
      </c>
      <c r="BB7" s="40">
        <v>0</v>
      </c>
      <c r="BC7" s="40">
        <v>0</v>
      </c>
      <c r="BD7" s="40">
        <v>0</v>
      </c>
      <c r="BE7" s="40">
        <v>0</v>
      </c>
      <c r="BF7" s="40">
        <v>531.53</v>
      </c>
      <c r="BG7" s="40">
        <v>504.73</v>
      </c>
      <c r="BH7" s="40">
        <v>450.91</v>
      </c>
      <c r="BI7" s="40">
        <v>444.01</v>
      </c>
      <c r="BJ7" s="40">
        <v>413.29</v>
      </c>
      <c r="BK7" s="40">
        <v>233.92</v>
      </c>
      <c r="BL7" s="40">
        <v>6</v>
      </c>
      <c r="BM7" s="40">
        <v>5.9</v>
      </c>
      <c r="BN7" s="40">
        <v>5.84</v>
      </c>
      <c r="BO7" s="40">
        <v>5.78</v>
      </c>
      <c r="BP7" s="40">
        <v>5.75</v>
      </c>
      <c r="BQ7" s="40">
        <v>93.31</v>
      </c>
      <c r="BR7" s="40">
        <v>92.2</v>
      </c>
      <c r="BS7" s="40">
        <v>103.39</v>
      </c>
      <c r="BT7" s="40">
        <v>96.49</v>
      </c>
      <c r="BU7" s="40">
        <v>101.92</v>
      </c>
      <c r="BV7" s="40">
        <v>112.31</v>
      </c>
      <c r="BW7" s="40">
        <v>189.29</v>
      </c>
      <c r="BX7" s="40">
        <v>192.47</v>
      </c>
      <c r="BY7" s="40">
        <v>194.31</v>
      </c>
      <c r="BZ7" s="40">
        <v>196.49</v>
      </c>
      <c r="CA7" s="40">
        <v>197.37</v>
      </c>
      <c r="CB7" s="40">
        <v>33.81</v>
      </c>
      <c r="CC7" s="40">
        <v>34.33</v>
      </c>
      <c r="CD7" s="40">
        <v>30.96</v>
      </c>
      <c r="CE7" s="40">
        <v>33.229999999999997</v>
      </c>
      <c r="CF7" s="40">
        <v>31.6</v>
      </c>
      <c r="CG7" s="40">
        <v>19.07</v>
      </c>
      <c r="CH7" s="40">
        <v>0.49</v>
      </c>
      <c r="CI7" s="40">
        <v>0.5</v>
      </c>
      <c r="CJ7" s="40">
        <v>0.41</v>
      </c>
      <c r="CK7" s="40">
        <v>0.36</v>
      </c>
      <c r="CL7" s="40">
        <v>0.41</v>
      </c>
      <c r="CM7" s="40">
        <v>43.85</v>
      </c>
      <c r="CN7" s="40">
        <v>44.05</v>
      </c>
      <c r="CO7" s="40">
        <v>45.51</v>
      </c>
      <c r="CP7" s="40">
        <v>44.67</v>
      </c>
      <c r="CQ7" s="40">
        <v>41.71</v>
      </c>
      <c r="CR7" s="40">
        <v>54.01</v>
      </c>
      <c r="CS7" s="40">
        <v>5.56</v>
      </c>
      <c r="CT7" s="40">
        <v>5.56</v>
      </c>
      <c r="CU7" s="40">
        <v>5.56</v>
      </c>
      <c r="CV7" s="40">
        <v>5.56</v>
      </c>
      <c r="CW7" s="40">
        <v>5.56</v>
      </c>
      <c r="CX7" s="40">
        <v>61.64</v>
      </c>
      <c r="CY7" s="40">
        <v>61.85</v>
      </c>
      <c r="CZ7" s="40">
        <v>64.14</v>
      </c>
      <c r="DA7" s="40">
        <v>63.89</v>
      </c>
      <c r="DB7" s="40">
        <v>64.7</v>
      </c>
      <c r="DC7" s="40">
        <v>76.67</v>
      </c>
      <c r="DD7" s="40">
        <v>65.39</v>
      </c>
      <c r="DE7" s="40">
        <v>66.88</v>
      </c>
      <c r="DF7" s="40">
        <v>68.11</v>
      </c>
      <c r="DG7" s="40">
        <v>69.459999999999994</v>
      </c>
      <c r="DH7" s="40">
        <v>70.77</v>
      </c>
      <c r="DI7" s="40">
        <v>52.15</v>
      </c>
      <c r="DJ7" s="40">
        <v>52.21</v>
      </c>
      <c r="DK7" s="40">
        <v>54.51</v>
      </c>
      <c r="DL7" s="40">
        <v>55.38</v>
      </c>
      <c r="DM7" s="40">
        <v>56.07</v>
      </c>
      <c r="DN7" s="40">
        <v>60.2</v>
      </c>
      <c r="DO7" s="40">
        <v>100</v>
      </c>
      <c r="DP7" s="40">
        <v>100</v>
      </c>
      <c r="DQ7" s="40">
        <v>100</v>
      </c>
      <c r="DR7" s="40">
        <v>100</v>
      </c>
      <c r="DS7" s="40">
        <v>100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109.79</v>
      </c>
      <c r="V11" s="48">
        <f>IF(U6="-",NA(),U6)</f>
        <v>107.99</v>
      </c>
      <c r="W11" s="48">
        <f>IF(V6="-",NA(),V6)</f>
        <v>107.14</v>
      </c>
      <c r="X11" s="48">
        <f>IF(W6="-",NA(),W6)</f>
        <v>105.64</v>
      </c>
      <c r="Y11" s="48">
        <f>IF(X6="-",NA(),X6)</f>
        <v>105.06</v>
      </c>
      <c r="AE11" s="47" t="s">
        <v>23</v>
      </c>
      <c r="AF11" s="48">
        <f>IF(AE6="-",NA(),AE6)</f>
        <v>0</v>
      </c>
      <c r="AG11" s="48">
        <f>IF(AF6="-",NA(),AF6)</f>
        <v>0</v>
      </c>
      <c r="AH11" s="48">
        <f>IF(AG6="-",NA(),AG6)</f>
        <v>0</v>
      </c>
      <c r="AI11" s="48">
        <f>IF(AH6="-",NA(),AH6)</f>
        <v>0</v>
      </c>
      <c r="AJ11" s="48">
        <f>IF(AI6="-",NA(),AI6)</f>
        <v>0</v>
      </c>
      <c r="AP11" s="47" t="s">
        <v>23</v>
      </c>
      <c r="AQ11" s="48">
        <f>IF(AP6="-",NA(),AP6)</f>
        <v>5524.42</v>
      </c>
      <c r="AR11" s="48">
        <f>IF(AQ6="-",NA(),AQ6)</f>
        <v>7816.86</v>
      </c>
      <c r="AS11" s="48">
        <f>IF(AR6="-",NA(),AR6)</f>
        <v>1484.78</v>
      </c>
      <c r="AT11" s="48">
        <f>IF(AS6="-",NA(),AS6)</f>
        <v>5369.07</v>
      </c>
      <c r="AU11" s="48">
        <f>IF(AT6="-",NA(),AT6)</f>
        <v>5714.53</v>
      </c>
      <c r="BA11" s="47" t="s">
        <v>23</v>
      </c>
      <c r="BB11" s="48">
        <f>IF(BA6="-",NA(),BA6)</f>
        <v>0</v>
      </c>
      <c r="BC11" s="48">
        <f>IF(BB6="-",NA(),BB6)</f>
        <v>0</v>
      </c>
      <c r="BD11" s="48">
        <f>IF(BC6="-",NA(),BC6)</f>
        <v>0</v>
      </c>
      <c r="BE11" s="48">
        <f>IF(BD6="-",NA(),BD6)</f>
        <v>0</v>
      </c>
      <c r="BF11" s="48">
        <f>IF(BE6="-",NA(),BE6)</f>
        <v>0</v>
      </c>
      <c r="BL11" s="47" t="s">
        <v>23</v>
      </c>
      <c r="BM11" s="48">
        <f>IF(BL6="-",NA(),BL6)</f>
        <v>6</v>
      </c>
      <c r="BN11" s="48">
        <f>IF(BM6="-",NA(),BM6)</f>
        <v>5.9</v>
      </c>
      <c r="BO11" s="48">
        <f>IF(BN6="-",NA(),BN6)</f>
        <v>5.84</v>
      </c>
      <c r="BP11" s="48">
        <f>IF(BO6="-",NA(),BO6)</f>
        <v>5.78</v>
      </c>
      <c r="BQ11" s="48">
        <f>IF(BP6="-",NA(),BP6)</f>
        <v>5.75</v>
      </c>
      <c r="BW11" s="47" t="s">
        <v>23</v>
      </c>
      <c r="BX11" s="48">
        <f>IF(BW6="-",NA(),BW6)</f>
        <v>189.29</v>
      </c>
      <c r="BY11" s="48">
        <f>IF(BX6="-",NA(),BX6)</f>
        <v>192.47</v>
      </c>
      <c r="BZ11" s="48">
        <f>IF(BY6="-",NA(),BY6)</f>
        <v>194.31</v>
      </c>
      <c r="CA11" s="48">
        <f>IF(BZ6="-",NA(),BZ6)</f>
        <v>196.49</v>
      </c>
      <c r="CB11" s="48">
        <f>IF(CA6="-",NA(),CA6)</f>
        <v>197.37</v>
      </c>
      <c r="CH11" s="47" t="s">
        <v>23</v>
      </c>
      <c r="CI11" s="48">
        <f>IF(CH6="-",NA(),CH6)</f>
        <v>0.49</v>
      </c>
      <c r="CJ11" s="48">
        <f>IF(CI6="-",NA(),CI6)</f>
        <v>0.5</v>
      </c>
      <c r="CK11" s="48">
        <f>IF(CJ6="-",NA(),CJ6)</f>
        <v>0.41</v>
      </c>
      <c r="CL11" s="48">
        <f>IF(CK6="-",NA(),CK6)</f>
        <v>0.36</v>
      </c>
      <c r="CM11" s="48">
        <f>IF(CL6="-",NA(),CL6)</f>
        <v>0.41</v>
      </c>
      <c r="CS11" s="47" t="s">
        <v>23</v>
      </c>
      <c r="CT11" s="48">
        <f>IF(CS6="-",NA(),CS6)</f>
        <v>5.56</v>
      </c>
      <c r="CU11" s="48">
        <f>IF(CT6="-",NA(),CT6)</f>
        <v>5.56</v>
      </c>
      <c r="CV11" s="48">
        <f>IF(CU6="-",NA(),CU6)</f>
        <v>5.56</v>
      </c>
      <c r="CW11" s="48">
        <f>IF(CV6="-",NA(),CV6)</f>
        <v>5.56</v>
      </c>
      <c r="CX11" s="48">
        <f>IF(CW6="-",NA(),CW6)</f>
        <v>5.56</v>
      </c>
      <c r="DD11" s="47" t="s">
        <v>23</v>
      </c>
      <c r="DE11" s="48">
        <f>IF(DD6="-",NA(),DD6)</f>
        <v>65.39</v>
      </c>
      <c r="DF11" s="48">
        <f>IF(DE6="-",NA(),DE6)</f>
        <v>66.88</v>
      </c>
      <c r="DG11" s="48">
        <f>IF(DF6="-",NA(),DF6)</f>
        <v>68.11</v>
      </c>
      <c r="DH11" s="48">
        <f>IF(DG6="-",NA(),DG6)</f>
        <v>69.459999999999994</v>
      </c>
      <c r="DI11" s="48">
        <f>IF(DH6="-",NA(),DH6)</f>
        <v>70.77</v>
      </c>
      <c r="DO11" s="47" t="s">
        <v>23</v>
      </c>
      <c r="DP11" s="48">
        <f>IF(DO6="-",NA(),DO6)</f>
        <v>100</v>
      </c>
      <c r="DQ11" s="48">
        <f>IF(DP6="-",NA(),DP6)</f>
        <v>100</v>
      </c>
      <c r="DR11" s="48">
        <f>IF(DQ6="-",NA(),DQ6)</f>
        <v>100</v>
      </c>
      <c r="DS11" s="48">
        <f>IF(DR6="-",NA(),DR6)</f>
        <v>100</v>
      </c>
      <c r="DT11" s="48">
        <f>IF(DS6="-",NA(),DS6)</f>
        <v>100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2022-12-01T02:36:01Z</dcterms:created>
  <dcterms:modified xsi:type="dcterms:W3CDTF">2023-03-02T07:17:09Z</dcterms:modified>
  <cp:category/>
</cp:coreProperties>
</file>