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518\Desktop\(R2.2.4〆)経営比較分析表\"/>
    </mc:Choice>
  </mc:AlternateContent>
  <workbookProtection workbookAlgorithmName="SHA-512" workbookHashValue="OqRhQcCyuFHPWWVmBglgTLRvZc2evsQv7ShcTvKv2vVlWd1cWK9yumEZdcoQnfmPd+R04Qd+vxD+CxVgpfJUOw==" workbookSaltValue="Vih4fcKtRKCZu7WYR0kkeQ==" workbookSpinCount="100000" lockStructure="1"/>
  <bookViews>
    <workbookView xWindow="0" yWindow="0" windowWidth="20490" windowHeight="90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<sst xmlns="http://schemas.openxmlformats.org/spreadsheetml/2006/main" count="231" uniqueCount="116">
  <si>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</si>
  <si>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</si>
  <si>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</si>
  <si>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</si>
  <si>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</si>
  <si>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</si>
  <si>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</si>
  <si>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</si>
  <si>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</si>
  <si>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</si>
  <si>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</si>
  <si>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</si>
  <si>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</si>
  <si>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</si>
  <si>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</si>
  <si>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</si>
  <si>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</si>
  <si>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</si>
  <si>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</si>
  <si>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</si>
  <si>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</si>
  <si>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</si>
  <si>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</si>
  <si>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</si>
  <si>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</si>
  <si>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</si>
  <si>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</si>
  <si>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</si>
  <si>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</si>
  <si>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</si>
  <si>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</si>
  <si>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</si>
  <si>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</si>
  <si>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</si>
  <si>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</si>
  <si>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</si>
  <si>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</si>
  <si>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</si>
  <si>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</si>
  <si>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</si>
  <si>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</si>
  <si>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</si>
  <si>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</si>
  <si>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</si>
  <si>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</si>
  <si>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</si>
  <si>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</si>
  <si>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</si>
  <si>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</si>
  <si>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</si>
  <si>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</si>
  <si>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</si>
  <si>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</si>
  <si>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</si>
  <si>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</si>
  <si>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</si>
  <si>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</si>
  <si>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</si>
  <si>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</si>
  <si>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</si>
  <si>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</si>
  <si>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</si>
  <si>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</si>
  <si>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</si>
  <si>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</si>
  <si>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</si>
  <si>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</si>
  <si>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</si>
  <si>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</si>
  <si>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</si>
  <si>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</si>
  <si>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</si>
  <si>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</si>
  <si>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</si>
  <si>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</si>
  <si>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</si>
  <si>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</si>
  <si>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</si>
  <si>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</si>
  <si>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</si>
  <si>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</si>
  <si>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</si>
  <si>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</si>
  <si>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</si>
  <si>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</si>
  <si>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</si>
  <si>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</si>
  <si>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</si>
  <si>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</si>
  <si>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</si>
  <si>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</si>
  <si>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</si>
  <si>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</si>
  <si>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</si>
  <si>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</si>
  <si>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</si>
  <si>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下松市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</si>
  <si>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</si>
  <si>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</si>
  <si>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</si>
  <si>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</si>
  <si>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</si>
  <si>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</si>
  <si>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</si>
  <si>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</si>
  <si>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</si>
  <si>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</si>
  <si>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</si>
  <si>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</si>
  <si>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</si>
  <si>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</si>
  <si>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</si>
  <si>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</si>
  <si>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実態は前年度と変わらず、良好な経営状態が維持されているといえる。今後老朽施設の更新が本格化するとともに、起債発行額の増加など経営への影響が表れてくることが懸念される。計画的な更新、増収・増益、コスト削減のためのあらゆる努力の積み重ねにより、その影響を最小限に抑えることを第一に考えながら、経営戦略のローリング等により早期に将来の問題の割り出し、それに対する方策も検討していく。</t>
    <phoneticPr fontId="4"/>
  </si>
  <si>
    <t>　類似団体との比較において、いずれの指標も乖離がみられる。①有形固定資産減価償却率が他団体と比較して低水準にあるのは、平成26年度から企業会計へ移行し、移行前に取得した資産の減価償却累計額が反映されていないためであり、実際の施設の老朽化は相応に進んでいる。今後年数を経るごとに積み上がり、他団体並みの水準となると思われる。②管渠老朽化率の増加は、団地造成事業で整備した管路施設の耐用年数が経過したことが要因である。③管渠改善率についても乖離が大きい。本市においては、建設事業の主要部分が施設の新設・増設から改築・更新にシフトしつつあり、今後は、令和元年度に策定したストックマネジメント計画に基づき、中長期的に下水道施設全体を一体的に捉える視点から老朽管路の効率的な改築・更新を進めていく。</t>
    <rPh sb="169" eb="171">
      <t>ゾウカ</t>
    </rPh>
    <rPh sb="175" eb="177">
      <t>ゾウセイ</t>
    </rPh>
    <rPh sb="177" eb="179">
      <t>ジギョウ</t>
    </rPh>
    <rPh sb="180" eb="182">
      <t>セイビ</t>
    </rPh>
    <rPh sb="184" eb="188">
      <t>カンロシセツ</t>
    </rPh>
    <rPh sb="194" eb="196">
      <t>ケイカ</t>
    </rPh>
    <rPh sb="201" eb="203">
      <t>ヨウイン</t>
    </rPh>
    <rPh sb="268" eb="270">
      <t>コンゴ</t>
    </rPh>
    <rPh sb="278" eb="280">
      <t>サクテイ</t>
    </rPh>
    <rPh sb="319" eb="321">
      <t>シテン</t>
    </rPh>
    <rPh sb="328" eb="331">
      <t>コウリツテキ</t>
    </rPh>
    <rPh sb="332" eb="334">
      <t>カイチク</t>
    </rPh>
    <rPh sb="335" eb="337">
      <t>コウシン</t>
    </rPh>
    <phoneticPr fontId="4"/>
  </si>
  <si>
    <t>　①経常収支比率は類似団体平均値より低いが100％を超えており、②累積欠損金は発生していない。
　③流動比率及び④企業債残高対事業規模比率は、雨水ポンプ場の整備に伴う起債対象事業費の増加によるところが大きい。③流動比率については、雨水ポンプ場の整備に係る起債借入、前払金、未払金の増加による流動資産、流動負債の増加が主な要因である。また、④企業債残高対事業規模比率については、類似団体平均値を大幅に下回る比率を保っているものの、上昇傾向にある。今後は管路、処理場などの老朽施設の更新並びに浸水対策に係る雨水管渠、ポンプ場整備の本格化に伴い、起債額が償還額を上回る年が増える見込みである。計画的に更新を進め、起債額を可能な限り平準化し、急激に悪化することのないよう努めていく。
　⑤経費回収率と⑥汚水処理原価については、前年度と比較して、有収水量と汚水処理費の減少が要因である。「分流式下水道に要する経費」の算定方法が変更された平成29年度は大きく変動しているが、それ以降は向上している。
　⑦施設利用率と⑧水洗化率については、類似団体平均値と比較すると高い数値で推移している。</t>
    <rPh sb="39" eb="41">
      <t>ハッセイ</t>
    </rPh>
    <rPh sb="54" eb="55">
      <t>オヨ</t>
    </rPh>
    <rPh sb="83" eb="85">
      <t>キサイ</t>
    </rPh>
    <rPh sb="85" eb="87">
      <t>タイショウ</t>
    </rPh>
    <rPh sb="87" eb="90">
      <t>ジギョウヒ</t>
    </rPh>
    <rPh sb="100" eb="101">
      <t>オオ</t>
    </rPh>
    <rPh sb="125" eb="126">
      <t>カカ</t>
    </rPh>
    <rPh sb="140" eb="142">
      <t>ゾウカ</t>
    </rPh>
    <rPh sb="145" eb="149">
      <t>リュウドウシサン</t>
    </rPh>
    <rPh sb="150" eb="152">
      <t>リュウドウ</t>
    </rPh>
    <rPh sb="152" eb="154">
      <t>フサイ</t>
    </rPh>
    <rPh sb="158" eb="159">
      <t>オモ</t>
    </rPh>
    <rPh sb="214" eb="218">
      <t>ジョウショウケイコウ</t>
    </rPh>
    <rPh sb="359" eb="362">
      <t>ゼンネンド</t>
    </rPh>
    <rPh sb="363" eb="365">
      <t>ヒカク</t>
    </rPh>
    <rPh sb="368" eb="372">
      <t>ユウシュウスイリョウ</t>
    </rPh>
    <rPh sb="379" eb="381">
      <t>ゲンショウ</t>
    </rPh>
    <rPh sb="382" eb="384">
      <t>ヨウイン</t>
    </rPh>
    <rPh sb="413" eb="415">
      <t>ヘイセイ</t>
    </rPh>
    <rPh sb="417" eb="419">
      <t>ネンド</t>
    </rPh>
    <rPh sb="420" eb="421">
      <t>オオ</t>
    </rPh>
    <rPh sb="423" eb="425">
      <t>ヘンドウ</t>
    </rPh>
    <rPh sb="433" eb="435">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</si>
</sst>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A6A-4695-B55F-3A3354FFDB2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DA6A-4695-B55F-3A3354FFDB2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77.38</c:v>
                </c:pt>
                <c:pt idx="1">
                  <c:v>79.260000000000005</c:v>
                </c:pt>
                <c:pt idx="2">
                  <c:v>76.099999999999994</c:v>
                </c:pt>
                <c:pt idx="3">
                  <c:v>76.52</c:v>
                </c:pt>
                <c:pt idx="4">
                  <c:v>75.39</c:v>
                </c:pt>
              </c:numCache>
            </c:numRef>
          </c:val>
          <c:extLst>
            <c:ext xmlns:c16="http://schemas.microsoft.com/office/drawing/2014/chart" uri="{C3380CC4-5D6E-409C-BE32-E72D297353CC}">
              <c16:uniqueId val="{00000000-CE42-4B5F-996C-DC6CED64DFB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CE42-4B5F-996C-DC6CED64DFB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96.85</c:v>
                </c:pt>
                <c:pt idx="1">
                  <c:v>96.9</c:v>
                </c:pt>
                <c:pt idx="2">
                  <c:v>97</c:v>
                </c:pt>
                <c:pt idx="3">
                  <c:v>96.94</c:v>
                </c:pt>
                <c:pt idx="4">
                  <c:v>97.14</c:v>
                </c:pt>
              </c:numCache>
            </c:numRef>
          </c:val>
          <c:extLst>
            <c:ext xmlns:c16="http://schemas.microsoft.com/office/drawing/2014/chart" uri="{C3380CC4-5D6E-409C-BE32-E72D297353CC}">
              <c16:uniqueId val="{00000000-FD3F-4B27-9B93-D1A4038859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FD3F-4B27-9B93-D1A4038859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102.76</c:v>
                </c:pt>
                <c:pt idx="1">
                  <c:v>102.6</c:v>
                </c:pt>
                <c:pt idx="2">
                  <c:v>102.7</c:v>
                </c:pt>
                <c:pt idx="3">
                  <c:v>102.13</c:v>
                </c:pt>
                <c:pt idx="4">
                  <c:v>102.25</c:v>
                </c:pt>
              </c:numCache>
            </c:numRef>
          </c:val>
          <c:extLst>
            <c:ext xmlns:c16="http://schemas.microsoft.com/office/drawing/2014/chart" uri="{C3380CC4-5D6E-409C-BE32-E72D297353CC}">
              <c16:uniqueId val="{00000000-911E-4838-8761-8D1B571DB9C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c:ext xmlns:c16="http://schemas.microsoft.com/office/drawing/2014/chart" uri="{C3380CC4-5D6E-409C-BE32-E72D297353CC}">
              <c16:uniqueId val="{00000001-911E-4838-8761-8D1B571DB9C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7.49</c:v>
                </c:pt>
                <c:pt idx="1">
                  <c:v>11.01</c:v>
                </c:pt>
                <c:pt idx="2">
                  <c:v>14.44</c:v>
                </c:pt>
                <c:pt idx="3">
                  <c:v>17.510000000000002</c:v>
                </c:pt>
                <c:pt idx="4">
                  <c:v>20.61</c:v>
                </c:pt>
              </c:numCache>
            </c:numRef>
          </c:val>
          <c:extLst>
            <c:ext xmlns:c16="http://schemas.microsoft.com/office/drawing/2014/chart" uri="{C3380CC4-5D6E-409C-BE32-E72D297353CC}">
              <c16:uniqueId val="{00000000-0FAF-4037-93D5-4808B71BD32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c:ext xmlns:c16="http://schemas.microsoft.com/office/drawing/2014/chart" uri="{C3380CC4-5D6E-409C-BE32-E72D297353CC}">
              <c16:uniqueId val="{00000001-0FAF-4037-93D5-4808B71BD32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2.0699999999999998</c:v>
                </c:pt>
                <c:pt idx="1">
                  <c:v>2.46</c:v>
                </c:pt>
                <c:pt idx="2">
                  <c:v>2.94</c:v>
                </c:pt>
                <c:pt idx="3">
                  <c:v>3.22</c:v>
                </c:pt>
                <c:pt idx="4">
                  <c:v>6.94</c:v>
                </c:pt>
              </c:numCache>
            </c:numRef>
          </c:val>
          <c:extLst>
            <c:ext xmlns:c16="http://schemas.microsoft.com/office/drawing/2014/chart" uri="{C3380CC4-5D6E-409C-BE32-E72D297353CC}">
              <c16:uniqueId val="{00000000-D8A2-4D4A-ABCB-8A7050C4F5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c:ext xmlns:c16="http://schemas.microsoft.com/office/drawing/2014/chart" uri="{C3380CC4-5D6E-409C-BE32-E72D297353CC}">
              <c16:uniqueId val="{00000001-D8A2-4D4A-ABCB-8A7050C4F5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34-4F5B-B8A5-B33C716E11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c:ext xmlns:c16="http://schemas.microsoft.com/office/drawing/2014/chart" uri="{C3380CC4-5D6E-409C-BE32-E72D297353CC}">
              <c16:uniqueId val="{00000001-5E34-4F5B-B8A5-B33C716E11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81.819999999999993</c:v>
                </c:pt>
                <c:pt idx="1">
                  <c:v>97.59</c:v>
                </c:pt>
                <c:pt idx="2">
                  <c:v>117.09</c:v>
                </c:pt>
                <c:pt idx="3">
                  <c:v>117</c:v>
                </c:pt>
                <c:pt idx="4">
                  <c:v>120.79</c:v>
                </c:pt>
              </c:numCache>
            </c:numRef>
          </c:val>
          <c:extLst>
            <c:ext xmlns:c16="http://schemas.microsoft.com/office/drawing/2014/chart" uri="{C3380CC4-5D6E-409C-BE32-E72D297353CC}">
              <c16:uniqueId val="{00000000-5878-437C-88B9-6D310EFCFD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c:ext xmlns:c16="http://schemas.microsoft.com/office/drawing/2014/chart" uri="{C3380CC4-5D6E-409C-BE32-E72D297353CC}">
              <c16:uniqueId val="{00000001-5878-437C-88B9-6D310EFCFD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510.29</c:v>
                </c:pt>
                <c:pt idx="1">
                  <c:v>467.42</c:v>
                </c:pt>
                <c:pt idx="2">
                  <c:v>456.46</c:v>
                </c:pt>
                <c:pt idx="3">
                  <c:v>475.29</c:v>
                </c:pt>
                <c:pt idx="4">
                  <c:v>506.04</c:v>
                </c:pt>
              </c:numCache>
            </c:numRef>
          </c:val>
          <c:extLst>
            <c:ext xmlns:c16="http://schemas.microsoft.com/office/drawing/2014/chart" uri="{C3380CC4-5D6E-409C-BE32-E72D297353CC}">
              <c16:uniqueId val="{00000000-BDA5-4323-A865-5F47D5AF761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BDA5-4323-A865-5F47D5AF761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105.62</c:v>
                </c:pt>
                <c:pt idx="1">
                  <c:v>105.14</c:v>
                </c:pt>
                <c:pt idx="2">
                  <c:v>92.85</c:v>
                </c:pt>
                <c:pt idx="3">
                  <c:v>93.22</c:v>
                </c:pt>
                <c:pt idx="4">
                  <c:v>96.1</c:v>
                </c:pt>
              </c:numCache>
            </c:numRef>
          </c:val>
          <c:extLst>
            <c:ext xmlns:c16="http://schemas.microsoft.com/office/drawing/2014/chart" uri="{C3380CC4-5D6E-409C-BE32-E72D297353CC}">
              <c16:uniqueId val="{00000000-3895-4A36-BB82-25D24AE2EAE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3895-4A36-BB82-25D24AE2EAE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113.32</c:v>
                </c:pt>
                <c:pt idx="1">
                  <c:v>113.78</c:v>
                </c:pt>
                <c:pt idx="2">
                  <c:v>128.63999999999999</c:v>
                </c:pt>
                <c:pt idx="3">
                  <c:v>127.88</c:v>
                </c:pt>
                <c:pt idx="4">
                  <c:v>123.86</c:v>
                </c:pt>
              </c:numCache>
            </c:numRef>
          </c:val>
          <c:extLst>
            <c:ext xmlns:c16="http://schemas.microsoft.com/office/drawing/2014/chart" uri="{C3380CC4-5D6E-409C-BE32-E72D297353CC}">
              <c16:uniqueId val="{00000000-65AF-4EC3-9D07-114E8DD4B85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65AF-4EC3-9D07-114E8DD4B85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89" zoomScaleNormal="89"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下松市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57328</v>
      </c>
      <c r="AM8" s="51"/>
      <c r="AN8" s="51"/>
      <c r="AO8" s="51"/>
      <c r="AP8" s="51"/>
      <c r="AQ8" s="51"/>
      <c r="AR8" s="51"/>
      <c r="AS8" s="51"/>
      <c r="AT8" s="46">
        <f>データ!T6</f>
        <v>89.35</v>
      </c>
      <c r="AU8" s="46"/>
      <c r="AV8" s="46"/>
      <c r="AW8" s="46"/>
      <c r="AX8" s="46"/>
      <c r="AY8" s="46"/>
      <c r="AZ8" s="46"/>
      <c r="BA8" s="46"/>
      <c r="BB8" s="46">
        <f>データ!U6</f>
        <v>641.61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64.760000000000005</v>
      </c>
      <c r="J10" s="46"/>
      <c r="K10" s="46"/>
      <c r="L10" s="46"/>
      <c r="M10" s="46"/>
      <c r="N10" s="46"/>
      <c r="O10" s="46"/>
      <c r="P10" s="46">
        <f>データ!P6</f>
        <v>88.32</v>
      </c>
      <c r="Q10" s="46"/>
      <c r="R10" s="46"/>
      <c r="S10" s="46"/>
      <c r="T10" s="46"/>
      <c r="U10" s="46"/>
      <c r="V10" s="46"/>
      <c r="W10" s="46">
        <f>データ!Q6</f>
        <v>78.77</v>
      </c>
      <c r="X10" s="46"/>
      <c r="Y10" s="46"/>
      <c r="Z10" s="46"/>
      <c r="AA10" s="46"/>
      <c r="AB10" s="46"/>
      <c r="AC10" s="46"/>
      <c r="AD10" s="51">
        <f>データ!R6</f>
        <v>2200</v>
      </c>
      <c r="AE10" s="51"/>
      <c r="AF10" s="51"/>
      <c r="AG10" s="51"/>
      <c r="AH10" s="51"/>
      <c r="AI10" s="51"/>
      <c r="AJ10" s="51"/>
      <c r="AK10" s="2"/>
      <c r="AL10" s="51">
        <f>データ!V6</f>
        <v>50553</v>
      </c>
      <c r="AM10" s="51"/>
      <c r="AN10" s="51"/>
      <c r="AO10" s="51"/>
      <c r="AP10" s="51"/>
      <c r="AQ10" s="51"/>
      <c r="AR10" s="51"/>
      <c r="AS10" s="51"/>
      <c r="AT10" s="46">
        <f>データ!W6</f>
        <v>11.62</v>
      </c>
      <c r="AU10" s="46"/>
      <c r="AV10" s="46"/>
      <c r="AW10" s="46"/>
      <c r="AX10" s="46"/>
      <c r="AY10" s="46"/>
      <c r="AZ10" s="46"/>
      <c r="BA10" s="46"/>
      <c r="BB10" s="46">
        <f>データ!X6</f>
        <v>4350.5200000000004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tKZTPcgf6dWT5eRHq68Hm3roGeovXsC7MYAfZF+6XNblie7Bt9+VJCucdQTsuiABERQChea9BlrGqenu5BdJw==" saltValue="UxZV3iTMLCWQdQXXrMsK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352071</v>
      </c>
      <c r="D6" s="33">
        <f t="shared" si="3"/>
        <v>46</v>
      </c>
      <c r="E6" s="33">
        <f t="shared" si="3"/>
        <v>17</v>
      </c>
      <c r="F6" s="33">
        <f t="shared" si="3"/>
        <v>1</v>
      </c>
      <c r="G6" s="33">
        <f t="shared" si="3"/>
        <v>0</v>
      </c>
      <c r="H6" s="33" t="str">
        <f t="shared" si="3"/>
        <v>山口県　下松市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64.760000000000005</v>
      </c>
      <c r="P6" s="34">
        <f t="shared" si="3"/>
        <v>88.32</v>
      </c>
      <c r="Q6" s="34">
        <f t="shared" si="3"/>
        <v>78.77</v>
      </c>
      <c r="R6" s="34">
        <f t="shared" si="3"/>
        <v>2200</v>
      </c>
      <c r="S6" s="34">
        <f t="shared" si="3"/>
        <v>57328</v>
      </c>
      <c r="T6" s="34">
        <f t="shared" si="3"/>
        <v>89.35</v>
      </c>
      <c r="U6" s="34">
        <f t="shared" si="3"/>
        <v>641.61</v>
      </c>
      <c r="V6" s="34">
        <f t="shared" si="3"/>
        <v>50553</v>
      </c>
      <c r="W6" s="34">
        <f t="shared" si="3"/>
        <v>11.62</v>
      </c>
      <c r="X6" s="34">
        <f t="shared" si="3"/>
        <v>4350.5200000000004</v>
      </c>
      <c r="Y6" s="35">
        <f>IF(Y7="",NA(),Y7)</f>
        <v>102.76</v>
      </c>
      <c r="Z6" s="35">
        <f t="shared" ref="Z6:AH6" si="4">IF(Z7="",NA(),Z7)</f>
        <v>102.6</v>
      </c>
      <c r="AA6" s="35">
        <f t="shared" si="4"/>
        <v>102.7</v>
      </c>
      <c r="AB6" s="35">
        <f t="shared" si="4"/>
        <v>102.13</v>
      </c>
      <c r="AC6" s="35">
        <f t="shared" si="4"/>
        <v>102.25</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81.819999999999993</v>
      </c>
      <c r="AV6" s="35">
        <f t="shared" ref="AV6:BD6" si="6">IF(AV7="",NA(),AV7)</f>
        <v>97.59</v>
      </c>
      <c r="AW6" s="35">
        <f t="shared" si="6"/>
        <v>117.09</v>
      </c>
      <c r="AX6" s="35">
        <f t="shared" si="6"/>
        <v>117</v>
      </c>
      <c r="AY6" s="35">
        <f t="shared" si="6"/>
        <v>120.79</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510.29</v>
      </c>
      <c r="BG6" s="35">
        <f t="shared" ref="BG6:BO6" si="7">IF(BG7="",NA(),BG7)</f>
        <v>467.42</v>
      </c>
      <c r="BH6" s="35">
        <f t="shared" si="7"/>
        <v>456.46</v>
      </c>
      <c r="BI6" s="35">
        <f t="shared" si="7"/>
        <v>475.29</v>
      </c>
      <c r="BJ6" s="35">
        <f t="shared" si="7"/>
        <v>506.04</v>
      </c>
      <c r="BK6" s="35">
        <f t="shared" si="7"/>
        <v>848.31</v>
      </c>
      <c r="BL6" s="35">
        <f t="shared" si="7"/>
        <v>774.99</v>
      </c>
      <c r="BM6" s="35">
        <f t="shared" si="7"/>
        <v>799.41</v>
      </c>
      <c r="BN6" s="35">
        <f t="shared" si="7"/>
        <v>820.36</v>
      </c>
      <c r="BO6" s="35">
        <f t="shared" si="7"/>
        <v>847.44</v>
      </c>
      <c r="BP6" s="34" t="str">
        <f>IF(BP7="","",IF(BP7="-","【-】","【"&amp;SUBSTITUTE(TEXT(BP7,"#,##0.00"),"-","△")&amp;"】"))</f>
        <v>【682.51】</v>
      </c>
      <c r="BQ6" s="35">
        <f>IF(BQ7="",NA(),BQ7)</f>
        <v>105.62</v>
      </c>
      <c r="BR6" s="35">
        <f t="shared" ref="BR6:BZ6" si="8">IF(BR7="",NA(),BR7)</f>
        <v>105.14</v>
      </c>
      <c r="BS6" s="35">
        <f t="shared" si="8"/>
        <v>92.85</v>
      </c>
      <c r="BT6" s="35">
        <f t="shared" si="8"/>
        <v>93.22</v>
      </c>
      <c r="BU6" s="35">
        <f t="shared" si="8"/>
        <v>96.1</v>
      </c>
      <c r="BV6" s="35">
        <f t="shared" si="8"/>
        <v>94.38</v>
      </c>
      <c r="BW6" s="35">
        <f t="shared" si="8"/>
        <v>96.57</v>
      </c>
      <c r="BX6" s="35">
        <f t="shared" si="8"/>
        <v>96.54</v>
      </c>
      <c r="BY6" s="35">
        <f t="shared" si="8"/>
        <v>95.4</v>
      </c>
      <c r="BZ6" s="35">
        <f t="shared" si="8"/>
        <v>94.69</v>
      </c>
      <c r="CA6" s="34" t="str">
        <f>IF(CA7="","",IF(CA7="-","【-】","【"&amp;SUBSTITUTE(TEXT(CA7,"#,##0.00"),"-","△")&amp;"】"))</f>
        <v>【100.34】</v>
      </c>
      <c r="CB6" s="35">
        <f>IF(CB7="",NA(),CB7)</f>
        <v>113.32</v>
      </c>
      <c r="CC6" s="35">
        <f t="shared" ref="CC6:CK6" si="9">IF(CC7="",NA(),CC7)</f>
        <v>113.78</v>
      </c>
      <c r="CD6" s="35">
        <f t="shared" si="9"/>
        <v>128.63999999999999</v>
      </c>
      <c r="CE6" s="35">
        <f t="shared" si="9"/>
        <v>127.88</v>
      </c>
      <c r="CF6" s="35">
        <f t="shared" si="9"/>
        <v>123.86</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77.38</v>
      </c>
      <c r="CN6" s="35">
        <f t="shared" ref="CN6:CV6" si="10">IF(CN7="",NA(),CN7)</f>
        <v>79.260000000000005</v>
      </c>
      <c r="CO6" s="35">
        <f t="shared" si="10"/>
        <v>76.099999999999994</v>
      </c>
      <c r="CP6" s="35">
        <f t="shared" si="10"/>
        <v>76.52</v>
      </c>
      <c r="CQ6" s="35">
        <f t="shared" si="10"/>
        <v>75.39</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96.85</v>
      </c>
      <c r="CY6" s="35">
        <f t="shared" ref="CY6:DG6" si="11">IF(CY7="",NA(),CY7)</f>
        <v>96.9</v>
      </c>
      <c r="CZ6" s="35">
        <f t="shared" si="11"/>
        <v>97</v>
      </c>
      <c r="DA6" s="35">
        <f t="shared" si="11"/>
        <v>96.94</v>
      </c>
      <c r="DB6" s="35">
        <f t="shared" si="11"/>
        <v>97.14</v>
      </c>
      <c r="DC6" s="35">
        <f t="shared" si="11"/>
        <v>91.44</v>
      </c>
      <c r="DD6" s="35">
        <f t="shared" si="11"/>
        <v>91.76</v>
      </c>
      <c r="DE6" s="35">
        <f t="shared" si="11"/>
        <v>92.3</v>
      </c>
      <c r="DF6" s="35">
        <f t="shared" si="11"/>
        <v>92.55</v>
      </c>
      <c r="DG6" s="35">
        <f t="shared" si="11"/>
        <v>92.62</v>
      </c>
      <c r="DH6" s="34" t="str">
        <f>IF(DH7="","",IF(DH7="-","【-】","【"&amp;SUBSTITUTE(TEXT(DH7,"#,##0.00"),"-","△")&amp;"】"))</f>
        <v>【95.35】</v>
      </c>
      <c r="DI6" s="35">
        <f>IF(DI7="",NA(),DI7)</f>
        <v>7.49</v>
      </c>
      <c r="DJ6" s="35">
        <f t="shared" ref="DJ6:DR6" si="12">IF(DJ7="",NA(),DJ7)</f>
        <v>11.01</v>
      </c>
      <c r="DK6" s="35">
        <f t="shared" si="12"/>
        <v>14.44</v>
      </c>
      <c r="DL6" s="35">
        <f t="shared" si="12"/>
        <v>17.510000000000002</v>
      </c>
      <c r="DM6" s="35">
        <f t="shared" si="12"/>
        <v>20.61</v>
      </c>
      <c r="DN6" s="35">
        <f t="shared" si="12"/>
        <v>25.89</v>
      </c>
      <c r="DO6" s="35">
        <f t="shared" si="12"/>
        <v>26.63</v>
      </c>
      <c r="DP6" s="35">
        <f t="shared" si="12"/>
        <v>25.61</v>
      </c>
      <c r="DQ6" s="35">
        <f t="shared" si="12"/>
        <v>26.13</v>
      </c>
      <c r="DR6" s="35">
        <f t="shared" si="12"/>
        <v>26.36</v>
      </c>
      <c r="DS6" s="34" t="str">
        <f>IF(DS7="","",IF(DS7="-","【-】","【"&amp;SUBSTITUTE(TEXT(DS7,"#,##0.00"),"-","△")&amp;"】"))</f>
        <v>【38.57】</v>
      </c>
      <c r="DT6" s="35">
        <f>IF(DT7="",NA(),DT7)</f>
        <v>2.0699999999999998</v>
      </c>
      <c r="DU6" s="35">
        <f t="shared" ref="DU6:EC6" si="13">IF(DU7="",NA(),DU7)</f>
        <v>2.46</v>
      </c>
      <c r="DV6" s="35">
        <f t="shared" si="13"/>
        <v>2.94</v>
      </c>
      <c r="DW6" s="35">
        <f t="shared" si="13"/>
        <v>3.22</v>
      </c>
      <c r="DX6" s="35">
        <f t="shared" si="13"/>
        <v>6.94</v>
      </c>
      <c r="DY6" s="35">
        <f t="shared" si="13"/>
        <v>0.71</v>
      </c>
      <c r="DZ6" s="35">
        <f t="shared" si="13"/>
        <v>0.95</v>
      </c>
      <c r="EA6" s="35">
        <f t="shared" si="13"/>
        <v>1.07</v>
      </c>
      <c r="EB6" s="35">
        <f t="shared" si="13"/>
        <v>1.03</v>
      </c>
      <c r="EC6" s="35">
        <f t="shared" si="13"/>
        <v>1.43</v>
      </c>
      <c r="ED6" s="34" t="str">
        <f>IF(ED7="","",IF(ED7="-","【-】","【"&amp;SUBSTITUTE(TEXT(ED7,"#,##0.00"),"-","△")&amp;"】"))</f>
        <v>【5.90】</v>
      </c>
      <c r="EE6" s="35">
        <f>IF(EE7="",NA(),EE7)</f>
        <v>0.03</v>
      </c>
      <c r="EF6" s="35">
        <f t="shared" ref="EF6:EN6" si="14">IF(EF7="",NA(),EF7)</f>
        <v>0.03</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352071</v>
      </c>
      <c r="D7" s="37">
        <v>46</v>
      </c>
      <c r="E7" s="37">
        <v>17</v>
      </c>
      <c r="F7" s="37">
        <v>1</v>
      </c>
      <c r="G7" s="37">
        <v>0</v>
      </c>
      <c r="H7" s="37" t="s">
        <v>96</v>
      </c>
      <c r="I7" s="37" t="s">
        <v>97</v>
      </c>
      <c r="J7" s="37" t="s">
        <v>98</v>
      </c>
      <c r="K7" s="37" t="s">
        <v>99</v>
      </c>
      <c r="L7" s="37" t="s">
        <v>100</v>
      </c>
      <c r="M7" s="37" t="s">
        <v>101</v>
      </c>
      <c r="N7" s="38" t="s">
        <v>102</v>
      </c>
      <c r="O7" s="38">
        <v>64.760000000000005</v>
      </c>
      <c r="P7" s="38">
        <v>88.32</v>
      </c>
      <c r="Q7" s="38">
        <v>78.77</v>
      </c>
      <c r="R7" s="38">
        <v>2200</v>
      </c>
      <c r="S7" s="38">
        <v>57328</v>
      </c>
      <c r="T7" s="38">
        <v>89.35</v>
      </c>
      <c r="U7" s="38">
        <v>641.61</v>
      </c>
      <c r="V7" s="38">
        <v>50553</v>
      </c>
      <c r="W7" s="38">
        <v>11.62</v>
      </c>
      <c r="X7" s="38">
        <v>4350.5200000000004</v>
      </c>
      <c r="Y7" s="38">
        <v>102.76</v>
      </c>
      <c r="Z7" s="38">
        <v>102.6</v>
      </c>
      <c r="AA7" s="38">
        <v>102.7</v>
      </c>
      <c r="AB7" s="38">
        <v>102.13</v>
      </c>
      <c r="AC7" s="38">
        <v>102.25</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81.819999999999993</v>
      </c>
      <c r="AV7" s="38">
        <v>97.59</v>
      </c>
      <c r="AW7" s="38">
        <v>117.09</v>
      </c>
      <c r="AX7" s="38">
        <v>117</v>
      </c>
      <c r="AY7" s="38">
        <v>120.79</v>
      </c>
      <c r="AZ7" s="38">
        <v>78.930000000000007</v>
      </c>
      <c r="BA7" s="38">
        <v>77.94</v>
      </c>
      <c r="BB7" s="38">
        <v>78.45</v>
      </c>
      <c r="BC7" s="38">
        <v>76.31</v>
      </c>
      <c r="BD7" s="38">
        <v>68.180000000000007</v>
      </c>
      <c r="BE7" s="38">
        <v>69.540000000000006</v>
      </c>
      <c r="BF7" s="38">
        <v>510.29</v>
      </c>
      <c r="BG7" s="38">
        <v>467.42</v>
      </c>
      <c r="BH7" s="38">
        <v>456.46</v>
      </c>
      <c r="BI7" s="38">
        <v>475.29</v>
      </c>
      <c r="BJ7" s="38">
        <v>506.04</v>
      </c>
      <c r="BK7" s="38">
        <v>848.31</v>
      </c>
      <c r="BL7" s="38">
        <v>774.99</v>
      </c>
      <c r="BM7" s="38">
        <v>799.41</v>
      </c>
      <c r="BN7" s="38">
        <v>820.36</v>
      </c>
      <c r="BO7" s="38">
        <v>847.44</v>
      </c>
      <c r="BP7" s="38">
        <v>682.51</v>
      </c>
      <c r="BQ7" s="38">
        <v>105.62</v>
      </c>
      <c r="BR7" s="38">
        <v>105.14</v>
      </c>
      <c r="BS7" s="38">
        <v>92.85</v>
      </c>
      <c r="BT7" s="38">
        <v>93.22</v>
      </c>
      <c r="BU7" s="38">
        <v>96.1</v>
      </c>
      <c r="BV7" s="38">
        <v>94.38</v>
      </c>
      <c r="BW7" s="38">
        <v>96.57</v>
      </c>
      <c r="BX7" s="38">
        <v>96.54</v>
      </c>
      <c r="BY7" s="38">
        <v>95.4</v>
      </c>
      <c r="BZ7" s="38">
        <v>94.69</v>
      </c>
      <c r="CA7" s="38">
        <v>100.34</v>
      </c>
      <c r="CB7" s="38">
        <v>113.32</v>
      </c>
      <c r="CC7" s="38">
        <v>113.78</v>
      </c>
      <c r="CD7" s="38">
        <v>128.63999999999999</v>
      </c>
      <c r="CE7" s="38">
        <v>127.88</v>
      </c>
      <c r="CF7" s="38">
        <v>123.86</v>
      </c>
      <c r="CG7" s="38">
        <v>165.45</v>
      </c>
      <c r="CH7" s="38">
        <v>161.54</v>
      </c>
      <c r="CI7" s="38">
        <v>162.81</v>
      </c>
      <c r="CJ7" s="38">
        <v>163.19999999999999</v>
      </c>
      <c r="CK7" s="38">
        <v>159.78</v>
      </c>
      <c r="CL7" s="38">
        <v>136.15</v>
      </c>
      <c r="CM7" s="38">
        <v>77.38</v>
      </c>
      <c r="CN7" s="38">
        <v>79.260000000000005</v>
      </c>
      <c r="CO7" s="38">
        <v>76.099999999999994</v>
      </c>
      <c r="CP7" s="38">
        <v>76.52</v>
      </c>
      <c r="CQ7" s="38">
        <v>75.39</v>
      </c>
      <c r="CR7" s="38">
        <v>65.62</v>
      </c>
      <c r="CS7" s="38">
        <v>64.67</v>
      </c>
      <c r="CT7" s="38">
        <v>64.959999999999994</v>
      </c>
      <c r="CU7" s="38">
        <v>65.040000000000006</v>
      </c>
      <c r="CV7" s="38">
        <v>68.31</v>
      </c>
      <c r="CW7" s="38">
        <v>59.64</v>
      </c>
      <c r="CX7" s="38">
        <v>96.85</v>
      </c>
      <c r="CY7" s="38">
        <v>96.9</v>
      </c>
      <c r="CZ7" s="38">
        <v>97</v>
      </c>
      <c r="DA7" s="38">
        <v>96.94</v>
      </c>
      <c r="DB7" s="38">
        <v>97.14</v>
      </c>
      <c r="DC7" s="38">
        <v>91.44</v>
      </c>
      <c r="DD7" s="38">
        <v>91.76</v>
      </c>
      <c r="DE7" s="38">
        <v>92.3</v>
      </c>
      <c r="DF7" s="38">
        <v>92.55</v>
      </c>
      <c r="DG7" s="38">
        <v>92.62</v>
      </c>
      <c r="DH7" s="38">
        <v>95.35</v>
      </c>
      <c r="DI7" s="38">
        <v>7.49</v>
      </c>
      <c r="DJ7" s="38">
        <v>11.01</v>
      </c>
      <c r="DK7" s="38">
        <v>14.44</v>
      </c>
      <c r="DL7" s="38">
        <v>17.510000000000002</v>
      </c>
      <c r="DM7" s="38">
        <v>20.61</v>
      </c>
      <c r="DN7" s="38">
        <v>25.89</v>
      </c>
      <c r="DO7" s="38">
        <v>26.63</v>
      </c>
      <c r="DP7" s="38">
        <v>25.61</v>
      </c>
      <c r="DQ7" s="38">
        <v>26.13</v>
      </c>
      <c r="DR7" s="38">
        <v>26.36</v>
      </c>
      <c r="DS7" s="38">
        <v>38.57</v>
      </c>
      <c r="DT7" s="38">
        <v>2.0699999999999998</v>
      </c>
      <c r="DU7" s="38">
        <v>2.46</v>
      </c>
      <c r="DV7" s="38">
        <v>2.94</v>
      </c>
      <c r="DW7" s="38">
        <v>3.22</v>
      </c>
      <c r="DX7" s="38">
        <v>6.94</v>
      </c>
      <c r="DY7" s="38">
        <v>0.71</v>
      </c>
      <c r="DZ7" s="38">
        <v>0.95</v>
      </c>
      <c r="EA7" s="38">
        <v>1.07</v>
      </c>
      <c r="EB7" s="38">
        <v>1.03</v>
      </c>
      <c r="EC7" s="38">
        <v>1.43</v>
      </c>
      <c r="ED7" s="38">
        <v>5.9</v>
      </c>
      <c r="EE7" s="38">
        <v>0.03</v>
      </c>
      <c r="EF7" s="38">
        <v>0.03</v>
      </c>
      <c r="EG7" s="38">
        <v>0</v>
      </c>
      <c r="EH7" s="38">
        <v>0</v>
      </c>
      <c r="EI7" s="38">
        <v>0</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a1518</cp:lastModifiedBy>
  <cp:lastPrinted>2021-01-22T07:40:02Z</cp:lastPrinted>
  <dcterms:created xsi:type="dcterms:W3CDTF">2020-12-04T02:29:49Z</dcterms:created>
  <dcterms:modified xsi:type="dcterms:W3CDTF">2021-01-25T06:07:37Z</dcterms:modified>
  <cp:category/>
</cp:coreProperties>
</file>