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85\AppData\Local\Microsoft\Windows\INetCache\Content.Outlook\IEVVEYL8\"/>
    </mc:Choice>
  </mc:AlternateContent>
  <workbookProtection workbookAlgorithmName="SHA-512" workbookHashValue="/8bPh92o0Lqp4v5fE1UnHED993Yb8p7WUOR3eTcuw+UcQXcERjwqIkCEHNzTjaoWvnkBL9YOKemEjsHvhBirgw==" workbookSaltValue="D7ROr6UyNsWmGIHLvLea9A==" workbookSpinCount="100000" lockStructure="1"/>
  <bookViews>
    <workbookView xWindow="0" yWindow="0" windowWidth="19095" windowHeight="76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E10" i="5"/>
  <c r="EB10" i="5"/>
  <c r="EA10" i="5"/>
  <c r="DR10" i="5"/>
  <c r="DQ10" i="5"/>
  <c r="DG10" i="5"/>
  <c r="CM10" i="5"/>
  <c r="CJ10" i="5"/>
  <c r="CI10" i="5"/>
  <c r="BZ10" i="5"/>
  <c r="BY10" i="5"/>
  <c r="BO10" i="5"/>
  <c r="AU10" i="5"/>
  <c r="AR10" i="5"/>
  <c r="AQ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F32" i="4" l="1"/>
  <c r="ER32" i="4"/>
  <c r="HT32" i="4"/>
  <c r="PT32" i="4"/>
  <c r="ER55" i="4"/>
  <c r="HT55" i="4"/>
  <c r="PT55" i="4"/>
  <c r="V10" i="5"/>
  <c r="AF10" i="5"/>
  <c r="AJ10" i="5"/>
  <c r="AT10" i="5"/>
  <c r="BD10" i="5"/>
  <c r="BN10" i="5"/>
  <c r="BX10" i="5"/>
  <c r="CB10" i="5"/>
  <c r="CL10" i="5"/>
  <c r="CV10" i="5"/>
  <c r="DF10" i="5"/>
  <c r="DP10" i="5"/>
  <c r="DT10" i="5"/>
  <c r="ED10" i="5"/>
  <c r="BE10" i="5"/>
  <c r="CW10" i="5"/>
  <c r="AR11" i="5"/>
  <c r="BP11" i="5"/>
  <c r="CJ11" i="5"/>
  <c r="AI12" i="5"/>
  <c r="BC12" i="5"/>
  <c r="CA12" i="5"/>
  <c r="CU12"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<sst xmlns="http://schemas.openxmlformats.org/spreadsheetml/2006/main" count="262" uniqueCount="107">
  <si>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</si>
  <si>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</si>
  <si>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</si>
  <si>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</si>
  <si>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</si>
  <si>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</si>
  <si>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</si>
  <si>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</si>
  <si>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</si>
  <si>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</si>
  <si>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</si>
  <si>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</si>
  <si>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</si>
  <si>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</si>
  <si>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</si>
  <si>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</si>
  <si>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</si>
  <si>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</si>
  <si>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</si>
  <si>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</si>
  <si>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</si>
  <si>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</si>
  <si>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</si>
  <si>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</si>
  <si>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</si>
  <si>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</si>
  <si>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</si>
  <si>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</si>
  <si>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</si>
  <si>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</si>
  <si>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</si>
  <si>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</si>
  <si>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</si>
  <si>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</si>
  <si>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</si>
  <si>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</si>
  <si>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</si>
  <si>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</si>
  <si>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</si>
  <si>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</si>
  <si>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</si>
  <si>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</si>
  <si>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</si>
  <si>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</si>
  <si>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</si>
  <si>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</si>
  <si>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</si>
  <si>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</si>
  <si>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</si>
  <si>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</si>
  <si>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</si>
  <si>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</si>
  <si>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</si>
  <si>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</si>
  <si>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</si>
  <si>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</si>
  <si>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</si>
  <si>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</si>
  <si>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</si>
  <si>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</si>
  <si>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</si>
  <si>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</si>
  <si>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</si>
  <si>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</si>
  <si>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</si>
  <si>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</si>
  <si>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</si>
  <si>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</si>
  <si>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</si>
  <si>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</si>
  <si>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</si>
  <si>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</si>
  <si>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</si>
  <si>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</si>
  <si>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</si>
  <si>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</si>
  <si>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</si>
  <si>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</si>
  <si>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</si>
  <si>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</si>
  <si>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</si>
  <si>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</si>
  <si>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</si>
  <si>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</si>
  <si>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</si>
  <si>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</si>
  <si>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</si>
  <si>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</si>
  <si>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</si>
  <si>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</si>
  <si>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</si>
  <si>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</si>
  <si>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</si>
  <si>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</si>
  <si>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</si>
  <si>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</si>
  <si>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</si>
  <si>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</si>
  <si>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</si>
  <si>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</si>
  <si>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</si>
  <si>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</si>
  <si>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</si>
  <si>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</si>
  <si>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7">
      <t>ヒガシカンセンスイロ</t>
    </rPh>
    <rPh sb="98" eb="100">
      <t>カイシュウ</t>
    </rPh>
    <rPh sb="100" eb="102">
      <t>ジギョウ</t>
    </rPh>
    <rPh sb="103" eb="104">
      <t>オコナ</t>
    </rPh>
    <rPh sb="110" eb="112">
      <t>カンロ</t>
    </rPh>
    <rPh sb="113" eb="115">
      <t>コウシン</t>
    </rPh>
    <rPh sb="120" eb="122">
      <t>コンゴ</t>
    </rPh>
    <rPh sb="123" eb="125">
      <t>カダイ</t>
    </rPh>
    <rPh sb="131" eb="133">
      <t>カンロ</t>
    </rPh>
    <rPh sb="134" eb="136">
      <t>コウシン</t>
    </rPh>
    <rPh sb="137" eb="138">
      <t>フク</t>
    </rPh>
    <rPh sb="140" eb="142">
      <t>シセツ</t>
    </rPh>
    <rPh sb="143" eb="145">
      <t>コウシン</t>
    </rPh>
    <rPh sb="152" eb="153">
      <t>ミズ</t>
    </rPh>
    <rPh sb="153" eb="155">
      <t>ジュヨウ</t>
    </rPh>
    <rPh sb="156" eb="158">
      <t>ドウコウ</t>
    </rPh>
    <rPh sb="158" eb="159">
      <t>トウ</t>
    </rPh>
    <rPh sb="160" eb="162">
      <t>チュウシ</t>
    </rPh>
    <rPh sb="166" eb="168">
      <t>ケイカク</t>
    </rPh>
    <rPh sb="168" eb="169">
      <t>テキ</t>
    </rPh>
    <rPh sb="170" eb="171">
      <t>オコナ</t>
    </rPh>
    <rPh sb="172" eb="174">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</si>
  <si>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4" eb="37">
      <t>クダマツシ</t>
    </rPh>
    <rPh sb="37" eb="42">
      <t>コウギョウヨウスイドウ</t>
    </rPh>
    <rPh sb="42" eb="44">
      <t>ジギョウ</t>
    </rPh>
    <rPh sb="44" eb="46">
      <t>ケイエイ</t>
    </rPh>
    <rPh sb="46" eb="48">
      <t>センリャク</t>
    </rPh>
    <rPh sb="50" eb="51">
      <t>モト</t>
    </rPh>
    <rPh sb="93" eb="95">
      <t>カンロ</t>
    </rPh>
    <rPh sb="96" eb="98">
      <t>コウシン</t>
    </rPh>
    <rPh sb="99" eb="100">
      <t>フク</t>
    </rPh>
    <rPh sb="102" eb="104">
      <t>シセツ</t>
    </rPh>
    <rPh sb="105" eb="107">
      <t>コウシン</t>
    </rPh>
    <rPh sb="114" eb="115">
      <t>ミズ</t>
    </rPh>
    <rPh sb="115" eb="117">
      <t>ジュヨウ</t>
    </rPh>
    <rPh sb="118" eb="120">
      <t>ドウコウ</t>
    </rPh>
    <rPh sb="121" eb="123">
      <t>チュウシ</t>
    </rPh>
    <rPh sb="127" eb="130">
      <t>ケイカクテキ</t>
    </rPh>
    <rPh sb="131" eb="132">
      <t>オコナ</t>
    </rPh>
    <rPh sb="139" eb="141">
      <t>アンテイ</t>
    </rPh>
    <rPh sb="143" eb="145">
      <t>シュウエキ</t>
    </rPh>
    <rPh sb="146" eb="148">
      <t>カクホ</t>
    </rPh>
    <rPh sb="163" eb="165">
      <t>タイヘン</t>
    </rPh>
    <rPh sb="165" eb="167">
      <t>ジュウヨウ</t>
    </rPh>
    <rPh sb="169" eb="171">
      <t>コンゴ</t>
    </rPh>
    <phoneticPr fontId="5"/>
  </si>
  <si>
    <r>
      <t>　下松市工業用水道事業は、水源と水利権に恵まれ、渇水の不安が少なく安定供給が実現できている。また、工業用水調整池とユーザーとの高低差を利用し、増圧ポンプなどを使わず、自然流下による供給を実現している。
　契約先は2社で契約水量は2,500㎥／日であるが、県企業局に20,000㎥／日の卸供給を行っている。
　そのため、配水能力45,000㎥／日のうち半分の22,500㎥／日の供給先は決まっている。
　安定した収益があるため①経常収支比率は100％を上回っており、欠損金はなく（②累積欠損金比率）、③流動比率は高く推移しており、企業債残高もない（④企業債残高対給水収益比率）、現状では健全性は高いといえる。</t>
    </r>
    <r>
      <rPr>
        <sz val="11"/>
        <rFont val="ＭＳ ゴシック"/>
        <family val="3"/>
        <charset val="128"/>
      </rPr>
      <t>③流動比率の令和元年度数値がこれまでと比べて低いのは、年度末に建設改良事業の未払金を計上したためである。</t>
    </r>
    <r>
      <rPr>
        <sz val="11"/>
        <color theme="1"/>
        <rFont val="ＭＳ ゴシック"/>
        <family val="3"/>
        <charset val="128"/>
      </rPr>
      <t xml:space="preserve">
　一方で、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02" eb="104">
      <t>ケイヤク</t>
    </rPh>
    <rPh sb="104" eb="105">
      <t>サキ</t>
    </rPh>
    <rPh sb="107" eb="108">
      <t>シャ</t>
    </rPh>
    <rPh sb="109" eb="111">
      <t>ケイヤク</t>
    </rPh>
    <rPh sb="111" eb="113">
      <t>スイリョウ</t>
    </rPh>
    <rPh sb="121" eb="122">
      <t>ニチ</t>
    </rPh>
    <rPh sb="127" eb="128">
      <t>ケン</t>
    </rPh>
    <rPh sb="128" eb="130">
      <t>キギョウ</t>
    </rPh>
    <rPh sb="130" eb="131">
      <t>キョク</t>
    </rPh>
    <rPh sb="138" eb="141">
      <t>リッポウメートル・ニチ</t>
    </rPh>
    <rPh sb="142" eb="145">
      <t>オロシキョウキュウ</t>
    </rPh>
    <rPh sb="146" eb="147">
      <t>オコナ</t>
    </rPh>
    <rPh sb="159" eb="161">
      <t>ハイスイ</t>
    </rPh>
    <rPh sb="161" eb="163">
      <t>ノウリョク</t>
    </rPh>
    <rPh sb="169" eb="172">
      <t>リッポウメートル・ニチ</t>
    </rPh>
    <rPh sb="175" eb="177">
      <t>ハンブン</t>
    </rPh>
    <rPh sb="184" eb="187">
      <t>リッポウメートル・ニチ</t>
    </rPh>
    <rPh sb="188" eb="190">
      <t>キョウキュウ</t>
    </rPh>
    <rPh sb="190" eb="191">
      <t>サキ</t>
    </rPh>
    <rPh sb="192" eb="193">
      <t>キ</t>
    </rPh>
    <rPh sb="201" eb="203">
      <t>アンテイ</t>
    </rPh>
    <rPh sb="205" eb="207">
      <t>シュウエキ</t>
    </rPh>
    <rPh sb="213" eb="219">
      <t>ケイジョウシュウシヒリツ</t>
    </rPh>
    <rPh sb="225" eb="227">
      <t>ウワマワ</t>
    </rPh>
    <rPh sb="232" eb="234">
      <t>ケッソン</t>
    </rPh>
    <rPh sb="234" eb="235">
      <t>キン</t>
    </rPh>
    <rPh sb="240" eb="242">
      <t>ルイセキ</t>
    </rPh>
    <rPh sb="242" eb="244">
      <t>ケッソン</t>
    </rPh>
    <rPh sb="244" eb="245">
      <t>キン</t>
    </rPh>
    <rPh sb="245" eb="247">
      <t>ヒリツ</t>
    </rPh>
    <rPh sb="250" eb="252">
      <t>リュウドウ</t>
    </rPh>
    <rPh sb="252" eb="254">
      <t>ヒリツ</t>
    </rPh>
    <rPh sb="255" eb="256">
      <t>タカ</t>
    </rPh>
    <rPh sb="257" eb="259">
      <t>スイイ</t>
    </rPh>
    <rPh sb="264" eb="266">
      <t>キギョウ</t>
    </rPh>
    <rPh sb="266" eb="267">
      <t>サイ</t>
    </rPh>
    <rPh sb="267" eb="269">
      <t>ザンダカ</t>
    </rPh>
    <rPh sb="274" eb="276">
      <t>キギョウ</t>
    </rPh>
    <rPh sb="276" eb="277">
      <t>サイ</t>
    </rPh>
    <rPh sb="277" eb="279">
      <t>ザンダカ</t>
    </rPh>
    <rPh sb="279" eb="280">
      <t>タイ</t>
    </rPh>
    <rPh sb="280" eb="282">
      <t>キュウスイ</t>
    </rPh>
    <rPh sb="282" eb="284">
      <t>シュウエキ</t>
    </rPh>
    <rPh sb="284" eb="286">
      <t>ヒリツ</t>
    </rPh>
    <rPh sb="288" eb="290">
      <t>ゲンジョウ</t>
    </rPh>
    <rPh sb="292" eb="295">
      <t>ケンゼンセイ</t>
    </rPh>
    <rPh sb="296" eb="297">
      <t>タカ</t>
    </rPh>
    <rPh sb="304" eb="306">
      <t>リュウドウ</t>
    </rPh>
    <rPh sb="306" eb="308">
      <t>ヒリツ</t>
    </rPh>
    <rPh sb="309" eb="311">
      <t>レイワ</t>
    </rPh>
    <rPh sb="311" eb="313">
      <t>ガンネン</t>
    </rPh>
    <rPh sb="313" eb="314">
      <t>ド</t>
    </rPh>
    <rPh sb="314" eb="316">
      <t>スウチ</t>
    </rPh>
    <rPh sb="322" eb="323">
      <t>クラ</t>
    </rPh>
    <rPh sb="325" eb="326">
      <t>ヒク</t>
    </rPh>
    <rPh sb="330" eb="333">
      <t>ネンドマツ</t>
    </rPh>
    <rPh sb="334" eb="336">
      <t>ケンセツ</t>
    </rPh>
    <rPh sb="336" eb="338">
      <t>カイリョウ</t>
    </rPh>
    <rPh sb="338" eb="340">
      <t>ジギョウ</t>
    </rPh>
    <rPh sb="341" eb="343">
      <t>ミバライ</t>
    </rPh>
    <rPh sb="343" eb="344">
      <t>キン</t>
    </rPh>
    <rPh sb="345" eb="347">
      <t>ケイジョウ</t>
    </rPh>
    <rPh sb="357" eb="359">
      <t>イッポウ</t>
    </rPh>
    <rPh sb="362" eb="365">
      <t>ケイヤクリツ</t>
    </rPh>
    <rPh sb="371" eb="373">
      <t>ヒカク</t>
    </rPh>
    <rPh sb="376" eb="377">
      <t>ヒク</t>
    </rPh>
    <rPh sb="379" eb="381">
      <t>ケイヤク</t>
    </rPh>
    <rPh sb="381" eb="383">
      <t>スイリョウ</t>
    </rPh>
    <rPh sb="384" eb="385">
      <t>スク</t>
    </rPh>
    <rPh sb="398" eb="400">
      <t>キギョウ</t>
    </rPh>
    <rPh sb="406" eb="407">
      <t>トモナ</t>
    </rPh>
    <rPh sb="409" eb="411">
      <t>ケイヤク</t>
    </rPh>
    <rPh sb="411" eb="413">
      <t>スイリョウ</t>
    </rPh>
    <rPh sb="414" eb="416">
      <t>ゲンショウ</t>
    </rPh>
    <rPh sb="427" eb="429">
      <t>シセツ</t>
    </rPh>
    <rPh sb="429" eb="431">
      <t>リヨウ</t>
    </rPh>
    <rPh sb="431" eb="432">
      <t>リツ</t>
    </rPh>
    <rPh sb="433" eb="434">
      <t>ヒク</t>
    </rPh>
    <rPh sb="438" eb="440">
      <t>シセツ</t>
    </rPh>
    <rPh sb="441" eb="443">
      <t>ノウリョク</t>
    </rPh>
    <rPh sb="444" eb="445">
      <t>タイ</t>
    </rPh>
    <rPh sb="447" eb="448">
      <t>オオ</t>
    </rPh>
    <rPh sb="450" eb="452">
      <t>ヨリョク</t>
    </rPh>
    <rPh sb="453" eb="454">
      <t>ノコ</t>
    </rPh>
    <rPh sb="478" eb="480">
      <t>キカン</t>
    </rPh>
    <rPh sb="489" eb="490">
      <t>トウ</t>
    </rPh>
    <rPh sb="491" eb="493">
      <t>シンキ</t>
    </rPh>
    <rPh sb="493" eb="495">
      <t>ジュヨウ</t>
    </rPh>
    <rPh sb="495" eb="497">
      <t>カイタク</t>
    </rPh>
    <rPh sb="498" eb="499">
      <t>ト</t>
    </rPh>
    <rPh sb="500" eb="501">
      <t>ク</t>
    </rPh>
    <rPh sb="502" eb="504">
      <t>ヒツヨウ</t>
    </rPh>
    <rPh sb="510" eb="511">
      <t>ホカ</t>
    </rPh>
    <rPh sb="514" eb="515">
      <t>ミズ</t>
    </rPh>
    <rPh sb="515" eb="517">
      <t>ジュヨウ</t>
    </rPh>
    <rPh sb="518" eb="520">
      <t>コウリョ</t>
    </rPh>
    <rPh sb="522" eb="524">
      <t>シセツ</t>
    </rPh>
    <rPh sb="525" eb="526">
      <t>ア</t>
    </rPh>
    <rPh sb="527" eb="528">
      <t>カタ</t>
    </rPh>
    <rPh sb="529" eb="531">
      <t>ケントウ</t>
    </rPh>
    <rPh sb="533" eb="535">
      <t>ヒツヨウ</t>
    </rPh>
    <rPh sb="539" eb="54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</si>
</sst>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62.46</c:v>
                </c:pt>
                <c:pt idx="1">
                  <c:v>63.93</c:v>
                </c:pt>
                <c:pt idx="2">
                  <c:v>65.39</c:v>
                </c:pt>
                <c:pt idx="3">
                  <c:v>66.88</c:v>
                </c:pt>
                <c:pt idx="4">
                  <c:v>68.11</c:v>
                </c:pt>
              </c:numCache>
            </c:numRef>
          </c:val>
          <c:extLst>
            <c:ext xmlns:c16="http://schemas.microsoft.com/office/drawing/2014/chart" uri="{C3380CC4-5D6E-409C-BE32-E72D297353CC}">
              <c16:uniqueId val="{00000000-9BA0-4996-BD38-F9A3926825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9BA0-4996-BD38-F9A3926825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2-46B5-A522-8F88E0AEF3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7952-46B5-A522-8F88E0AEF3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109.12</c:v>
                </c:pt>
                <c:pt idx="1">
                  <c:v>110.06</c:v>
                </c:pt>
                <c:pt idx="2">
                  <c:v>109.79</c:v>
                </c:pt>
                <c:pt idx="3">
                  <c:v>107.99</c:v>
                </c:pt>
                <c:pt idx="4">
                  <c:v>107.14</c:v>
                </c:pt>
              </c:numCache>
            </c:numRef>
          </c:val>
          <c:extLst>
            <c:ext xmlns:c16="http://schemas.microsoft.com/office/drawing/2014/chart" uri="{C3380CC4-5D6E-409C-BE32-E72D297353CC}">
              <c16:uniqueId val="{00000000-D21C-4ECC-8CF3-D9F8435E0B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D21C-4ECC-8CF3-D9F8435E0B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82-4B99-AA7C-553C9A206F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0582-4B99-AA7C-553C9A206F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43-48BB-9A4F-428CC9152A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BF43-48BB-9A4F-428CC9152A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6409.74</c:v>
                </c:pt>
                <c:pt idx="1">
                  <c:v>5961.53</c:v>
                </c:pt>
                <c:pt idx="2">
                  <c:v>5524.42</c:v>
                </c:pt>
                <c:pt idx="3">
                  <c:v>7816.86</c:v>
                </c:pt>
                <c:pt idx="4">
                  <c:v>1484.78</c:v>
                </c:pt>
              </c:numCache>
            </c:numRef>
          </c:val>
          <c:extLst>
            <c:ext xmlns:c16="http://schemas.microsoft.com/office/drawing/2014/chart" uri="{C3380CC4-5D6E-409C-BE32-E72D297353CC}">
              <c16:uniqueId val="{00000000-4A22-4E32-8549-8D68C371F0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4A22-4E32-8549-8D68C371F0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E-41E5-80F0-6581A5C7D5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50AE-41E5-80F0-6581A5C7D5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5.93</c:v>
                </c:pt>
                <c:pt idx="1">
                  <c:v>6.01</c:v>
                </c:pt>
                <c:pt idx="2">
                  <c:v>6</c:v>
                </c:pt>
                <c:pt idx="3">
                  <c:v>5.9</c:v>
                </c:pt>
                <c:pt idx="4">
                  <c:v>5.84</c:v>
                </c:pt>
              </c:numCache>
            </c:numRef>
          </c:val>
          <c:extLst>
            <c:ext xmlns:c16="http://schemas.microsoft.com/office/drawing/2014/chart" uri="{C3380CC4-5D6E-409C-BE32-E72D297353CC}">
              <c16:uniqueId val="{00000000-5534-4799-9F53-27BFAC2515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5534-4799-9F53-27BFAC2515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191.43</c:v>
                </c:pt>
                <c:pt idx="1">
                  <c:v>188.92</c:v>
                </c:pt>
                <c:pt idx="2">
                  <c:v>189.29</c:v>
                </c:pt>
                <c:pt idx="3">
                  <c:v>192.47</c:v>
                </c:pt>
                <c:pt idx="4">
                  <c:v>194.31</c:v>
                </c:pt>
              </c:numCache>
            </c:numRef>
          </c:val>
          <c:extLst>
            <c:ext xmlns:c16="http://schemas.microsoft.com/office/drawing/2014/chart" uri="{C3380CC4-5D6E-409C-BE32-E72D297353CC}">
              <c16:uniqueId val="{00000000-AD9F-4619-B99A-78B1DA038A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AD9F-4619-B99A-78B1DA038A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0.44</c:v>
                </c:pt>
                <c:pt idx="1">
                  <c:v>0.47</c:v>
                </c:pt>
                <c:pt idx="2">
                  <c:v>0.49</c:v>
                </c:pt>
                <c:pt idx="3">
                  <c:v>0.5</c:v>
                </c:pt>
                <c:pt idx="4">
                  <c:v>0.41</c:v>
                </c:pt>
              </c:numCache>
            </c:numRef>
          </c:val>
          <c:extLst>
            <c:ext xmlns:c16="http://schemas.microsoft.com/office/drawing/2014/chart" uri="{C3380CC4-5D6E-409C-BE32-E72D297353CC}">
              <c16:uniqueId val="{00000000-4E22-4211-B75E-D3B8D0BCBC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4E22-4211-B75E-D3B8D0BCBC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5.56</c:v>
                </c:pt>
                <c:pt idx="1">
                  <c:v>5.56</c:v>
                </c:pt>
                <c:pt idx="2">
                  <c:v>5.56</c:v>
                </c:pt>
                <c:pt idx="3">
                  <c:v>5.56</c:v>
                </c:pt>
                <c:pt idx="4">
                  <c:v>5.56</c:v>
                </c:pt>
              </c:numCache>
            </c:numRef>
          </c:val>
          <c:extLst>
            <c:ext xmlns:c16="http://schemas.microsoft.com/office/drawing/2014/chart" uri="{C3380CC4-5D6E-409C-BE32-E72D297353CC}">
              <c16:uniqueId val="{00000000-B72A-43F5-8370-3B7B36359A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B72A-43F5-8370-3B7B36359A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F16" sqref="F1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山口県　下松市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45000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184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90.8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2500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109.12</v>
      </c>
      <c r="Y32" s="129"/>
      <c r="Z32" s="129"/>
      <c r="AA32" s="129"/>
      <c r="AB32" s="129"/>
      <c r="AC32" s="129"/>
      <c r="AD32" s="129"/>
      <c r="AE32" s="129"/>
      <c r="AF32" s="129"/>
      <c r="AG32" s="129"/>
      <c r="AH32" s="129"/>
      <c r="AI32" s="129"/>
      <c r="AJ32" s="129"/>
      <c r="AK32" s="129"/>
      <c r="AL32" s="129"/>
      <c r="AM32" s="129"/>
      <c r="AN32" s="129"/>
      <c r="AO32" s="129"/>
      <c r="AP32" s="129"/>
      <c r="AQ32" s="130"/>
      <c r="AR32" s="128">
        <f>データ!U6</f>
        <v>110.06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109.79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107.99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107.14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6409.74</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5961.53</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5524.42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7816.86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1484.78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5.93</v>
      </c>
      <c r="Y55" s="129"/>
      <c r="Z55" s="129"/>
      <c r="AA55" s="129"/>
      <c r="AB55" s="129"/>
      <c r="AC55" s="129"/>
      <c r="AD55" s="129"/>
      <c r="AE55" s="129"/>
      <c r="AF55" s="129"/>
      <c r="AG55" s="129"/>
      <c r="AH55" s="129"/>
      <c r="AI55" s="129"/>
      <c r="AJ55" s="129"/>
      <c r="AK55" s="129"/>
      <c r="AL55" s="129"/>
      <c r="AM55" s="129"/>
      <c r="AN55" s="129"/>
      <c r="AO55" s="129"/>
      <c r="AP55" s="129"/>
      <c r="AQ55" s="130"/>
      <c r="AR55" s="128">
        <f>データ!BM6</f>
        <v>6.01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5.9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5.84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191.43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188.92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189.29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192.47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194.31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0.44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0.47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0.49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0.41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5.56</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5.56</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5.56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5.56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5.56</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H27</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H28</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H29</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H30</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R01</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H27</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H28</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H29</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H30</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R01</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H27</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H28</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H29</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H30</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R01</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62.46</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63.93</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65.39</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66.88</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68.11</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100</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100</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100</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100</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100</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49.38</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51.15</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52.15</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52.21</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54.51</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14.92</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20.8</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29.43</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32.03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36.58</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2.36</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0.11</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0.36</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LjeLRmdW4UKgQezs5ZzbjyMt+2D2z9pGKba6Az2QCTF9Ql6oWpqpBrIlmLBLk9MKRUoO9Jn/5VW0SqmDX81g==" saltValue="d/hvHMo+1Ti9WNuVsVa5p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109.12</v>
      </c>
      <c r="U6" s="52">
        <f>U7</f>
        <v>110.06</v>
      </c>
      <c r="V6" s="52">
        <f>V7</f>
        <v>109.79</v>
      </c>
      <c r="W6" s="52">
        <f>W7</f>
        <v>107.99</v>
      </c>
      <c r="X6" s="52">
        <f t="shared" si="3"/>
        <v>107.14</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6409.74</v>
      </c>
      <c r="AQ6" s="52">
        <f>AQ7</f>
        <v>5961.53</v>
      </c>
      <c r="AR6" s="52">
        <f>AR7</f>
        <v>5524.42</v>
      </c>
      <c r="AS6" s="52">
        <f>AS7</f>
        <v>7816.86</v>
      </c>
      <c r="AT6" s="52">
        <f t="shared" si="3"/>
        <v>1484.78</v>
      </c>
      <c r="AU6" s="52">
        <f t="shared" si="3"/>
        <v>619</v>
      </c>
      <c r="AV6" s="52">
        <f t="shared" si="3"/>
        <v>688.41</v>
      </c>
      <c r="AW6" s="52">
        <f t="shared" si="3"/>
        <v>649.91999999999996</v>
      </c>
      <c r="AX6" s="52">
        <f t="shared" si="3"/>
        <v>680.22</v>
      </c>
      <c r="AY6" s="52">
        <f t="shared" si="3"/>
        <v>786.06</v>
      </c>
      <c r="AZ6" s="50" t="str">
        <f>IF(AZ7="-","【-】","【"&amp;SUBSTITUTE(TEXT(AZ7,"#,##0.00"),"-","△")&amp;"】")</f>
        <v>【420.52】</v>
      </c>
      <c r="BA6" s="52">
        <f t="shared" si="3"/>
        <v>0</v>
      </c>
      <c r="BB6" s="52">
        <f>BB7</f>
        <v>0</v>
      </c>
      <c r="BC6" s="52">
        <f>BC7</f>
        <v>0</v>
      </c>
      <c r="BD6" s="52">
        <f>BD7</f>
        <v>0</v>
      </c>
      <c r="BE6" s="52">
        <f t="shared" si="3"/>
        <v>0</v>
      </c>
      <c r="BF6" s="52">
        <f t="shared" si="3"/>
        <v>552.4</v>
      </c>
      <c r="BG6" s="52">
        <f t="shared" si="3"/>
        <v>505.25</v>
      </c>
      <c r="BH6" s="52">
        <f t="shared" si="3"/>
        <v>531.53</v>
      </c>
      <c r="BI6" s="52">
        <f t="shared" si="3"/>
        <v>504.73</v>
      </c>
      <c r="BJ6" s="52">
        <f t="shared" si="3"/>
        <v>450.91</v>
      </c>
      <c r="BK6" s="50" t="str">
        <f>IF(BK7="-","【-】","【"&amp;SUBSTITUTE(TEXT(BK7,"#,##0.00"),"-","△")&amp;"】")</f>
        <v>【238.81】</v>
      </c>
      <c r="BL6" s="52">
        <f t="shared" si="3"/>
        <v>5.93</v>
      </c>
      <c r="BM6" s="52">
        <f>BM7</f>
        <v>6.01</v>
      </c>
      <c r="BN6" s="52">
        <f>BN7</f>
        <v>6</v>
      </c>
      <c r="BO6" s="52">
        <f>BO7</f>
        <v>5.9</v>
      </c>
      <c r="BP6" s="52">
        <f t="shared" si="3"/>
        <v>5.84</v>
      </c>
      <c r="BQ6" s="52">
        <f t="shared" si="3"/>
        <v>90.99</v>
      </c>
      <c r="BR6" s="52">
        <f t="shared" si="3"/>
        <v>93.58</v>
      </c>
      <c r="BS6" s="52">
        <f t="shared" si="3"/>
        <v>93.31</v>
      </c>
      <c r="BT6" s="52">
        <f t="shared" si="3"/>
        <v>92.2</v>
      </c>
      <c r="BU6" s="52">
        <f t="shared" si="3"/>
        <v>103.39</v>
      </c>
      <c r="BV6" s="50" t="str">
        <f>IF(BV7="-","【-】","【"&amp;SUBSTITUTE(TEXT(BV7,"#,##0.00"),"-","△")&amp;"】")</f>
        <v>【115.00】</v>
      </c>
      <c r="BW6" s="52">
        <f t="shared" si="3"/>
        <v>191.43</v>
      </c>
      <c r="BX6" s="52">
        <f>BX7</f>
        <v>188.92</v>
      </c>
      <c r="BY6" s="52">
        <f>BY7</f>
        <v>189.29</v>
      </c>
      <c r="BZ6" s="52">
        <f>BZ7</f>
        <v>192.47</v>
      </c>
      <c r="CA6" s="52">
        <f t="shared" si="3"/>
        <v>194.31</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0.44</v>
      </c>
      <c r="CI6" s="52">
        <f>CI7</f>
        <v>0.47</v>
      </c>
      <c r="CJ6" s="52">
        <f>CJ7</f>
        <v>0.49</v>
      </c>
      <c r="CK6" s="52">
        <f>CK7</f>
        <v>0.5</v>
      </c>
      <c r="CL6" s="52">
        <f t="shared" si="5"/>
        <v>0.41</v>
      </c>
      <c r="CM6" s="52">
        <f t="shared" si="5"/>
        <v>42.43</v>
      </c>
      <c r="CN6" s="52">
        <f t="shared" si="5"/>
        <v>43.12</v>
      </c>
      <c r="CO6" s="52">
        <f t="shared" si="5"/>
        <v>43.85</v>
      </c>
      <c r="CP6" s="52">
        <f t="shared" si="5"/>
        <v>44.05</v>
      </c>
      <c r="CQ6" s="52">
        <f t="shared" si="5"/>
        <v>45.51</v>
      </c>
      <c r="CR6" s="50" t="str">
        <f>IF(CR7="-","【-】","【"&amp;SUBSTITUTE(TEXT(CR7,"#,##0.00"),"-","△")&amp;"】")</f>
        <v>【55.21】</v>
      </c>
      <c r="CS6" s="52">
        <f t="shared" ref="CS6:DB6" si="6">CS7</f>
        <v>5.56</v>
      </c>
      <c r="CT6" s="52">
        <f>CT7</f>
        <v>5.56</v>
      </c>
      <c r="CU6" s="52">
        <f>CU7</f>
        <v>5.56</v>
      </c>
      <c r="CV6" s="52">
        <f>CV7</f>
        <v>5.56</v>
      </c>
      <c r="CW6" s="52">
        <f t="shared" si="6"/>
        <v>5.56</v>
      </c>
      <c r="CX6" s="52">
        <f t="shared" si="6"/>
        <v>61.07</v>
      </c>
      <c r="CY6" s="52">
        <f t="shared" si="6"/>
        <v>61.62</v>
      </c>
      <c r="CZ6" s="52">
        <f t="shared" si="6"/>
        <v>61.64</v>
      </c>
      <c r="DA6" s="52">
        <f t="shared" si="6"/>
        <v>61.85</v>
      </c>
      <c r="DB6" s="52">
        <f t="shared" si="6"/>
        <v>64.14</v>
      </c>
      <c r="DC6" s="50" t="str">
        <f>IF(DC7="-","【-】","【"&amp;SUBSTITUTE(TEXT(DC7,"#,##0.00"),"-","△")&amp;"】")</f>
        <v>【77.39】</v>
      </c>
      <c r="DD6" s="52">
        <f t="shared" ref="DD6:DM6" si="7">DD7</f>
        <v>62.46</v>
      </c>
      <c r="DE6" s="52">
        <f>DE7</f>
        <v>63.93</v>
      </c>
      <c r="DF6" s="52">
        <f>DF7</f>
        <v>65.39</v>
      </c>
      <c r="DG6" s="52">
        <f>DG7</f>
        <v>66.88</v>
      </c>
      <c r="DH6" s="52">
        <f t="shared" si="7"/>
        <v>68.11</v>
      </c>
      <c r="DI6" s="52">
        <f t="shared" si="7"/>
        <v>49.38</v>
      </c>
      <c r="DJ6" s="52">
        <f t="shared" si="7"/>
        <v>51.15</v>
      </c>
      <c r="DK6" s="52">
        <f t="shared" si="7"/>
        <v>52.15</v>
      </c>
      <c r="DL6" s="52">
        <f t="shared" si="7"/>
        <v>52.21</v>
      </c>
      <c r="DM6" s="52">
        <f t="shared" si="7"/>
        <v>54.51</v>
      </c>
      <c r="DN6" s="50" t="str">
        <f>IF(DN7="-","【-】","【"&amp;SUBSTITUTE(TEXT(DN7,"#,##0.00"),"-","△")&amp;"】")</f>
        <v>【59.23】</v>
      </c>
      <c r="DO6" s="52">
        <f t="shared" ref="DO6:DX6" si="8">DO7</f>
        <v>100</v>
      </c>
      <c r="DP6" s="52">
        <f>DP7</f>
        <v>100</v>
      </c>
      <c r="DQ6" s="52">
        <f>DQ7</f>
        <v>100</v>
      </c>
      <c r="DR6" s="52">
        <f>DR7</f>
        <v>100</v>
      </c>
      <c r="DS6" s="52">
        <f t="shared" si="8"/>
        <v>100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45000</v>
      </c>
      <c r="L7" s="54" t="s">
        <v>96</v>
      </c>
      <c r="M7" s="55">
        <v>1</v>
      </c>
      <c r="N7" s="55">
        <v>184</v>
      </c>
      <c r="O7" s="56" t="s">
        <v>97</v>
      </c>
      <c r="P7" s="56">
        <v>90.8</v>
      </c>
      <c r="Q7" s="55">
        <v>2</v>
      </c>
      <c r="R7" s="55">
        <v>2500</v>
      </c>
      <c r="S7" s="54" t="s">
        <v>98</v>
      </c>
      <c r="T7" s="57">
        <v>109.12</v>
      </c>
      <c r="U7" s="57">
        <v>110.06</v>
      </c>
      <c r="V7" s="57">
        <v>109.79</v>
      </c>
      <c r="W7" s="57">
        <v>107.99</v>
      </c>
      <c r="X7" s="57">
        <v>107.14</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6409.74</v>
      </c>
      <c r="AQ7" s="57">
        <v>5961.53</v>
      </c>
      <c r="AR7" s="57">
        <v>5524.42</v>
      </c>
      <c r="AS7" s="57">
        <v>7816.86</v>
      </c>
      <c r="AT7" s="57">
        <v>1484.78</v>
      </c>
      <c r="AU7" s="57">
        <v>619</v>
      </c>
      <c r="AV7" s="57">
        <v>688.41</v>
      </c>
      <c r="AW7" s="57">
        <v>649.91999999999996</v>
      </c>
      <c r="AX7" s="57">
        <v>680.22</v>
      </c>
      <c r="AY7" s="57">
        <v>786.06</v>
      </c>
      <c r="AZ7" s="57">
        <v>420.52</v>
      </c>
      <c r="BA7" s="57">
        <v>0</v>
      </c>
      <c r="BB7" s="57">
        <v>0</v>
      </c>
      <c r="BC7" s="57">
        <v>0</v>
      </c>
      <c r="BD7" s="57">
        <v>0</v>
      </c>
      <c r="BE7" s="57">
        <v>0</v>
      </c>
      <c r="BF7" s="57">
        <v>552.4</v>
      </c>
      <c r="BG7" s="57">
        <v>505.25</v>
      </c>
      <c r="BH7" s="57">
        <v>531.53</v>
      </c>
      <c r="BI7" s="57">
        <v>504.73</v>
      </c>
      <c r="BJ7" s="57">
        <v>450.91</v>
      </c>
      <c r="BK7" s="57">
        <v>238.81</v>
      </c>
      <c r="BL7" s="57">
        <v>5.93</v>
      </c>
      <c r="BM7" s="57">
        <v>6.01</v>
      </c>
      <c r="BN7" s="57">
        <v>6</v>
      </c>
      <c r="BO7" s="57">
        <v>5.9</v>
      </c>
      <c r="BP7" s="57">
        <v>5.84</v>
      </c>
      <c r="BQ7" s="57">
        <v>90.99</v>
      </c>
      <c r="BR7" s="57">
        <v>93.58</v>
      </c>
      <c r="BS7" s="57">
        <v>93.31</v>
      </c>
      <c r="BT7" s="57">
        <v>92.2</v>
      </c>
      <c r="BU7" s="57">
        <v>103.39</v>
      </c>
      <c r="BV7" s="57">
        <v>115</v>
      </c>
      <c r="BW7" s="57">
        <v>191.43</v>
      </c>
      <c r="BX7" s="57">
        <v>188.92</v>
      </c>
      <c r="BY7" s="57">
        <v>189.29</v>
      </c>
      <c r="BZ7" s="57">
        <v>192.47</v>
      </c>
      <c r="CA7" s="57">
        <v>194.31</v>
      </c>
      <c r="CB7" s="57">
        <v>34.1</v>
      </c>
      <c r="CC7" s="57">
        <v>33.79</v>
      </c>
      <c r="CD7" s="57">
        <v>33.81</v>
      </c>
      <c r="CE7" s="57">
        <v>34.33</v>
      </c>
      <c r="CF7" s="57">
        <v>30.96</v>
      </c>
      <c r="CG7" s="57">
        <v>18.600000000000001</v>
      </c>
      <c r="CH7" s="57">
        <v>0.44</v>
      </c>
      <c r="CI7" s="57">
        <v>0.47</v>
      </c>
      <c r="CJ7" s="57">
        <v>0.49</v>
      </c>
      <c r="CK7" s="57">
        <v>0.5</v>
      </c>
      <c r="CL7" s="57">
        <v>0.41</v>
      </c>
      <c r="CM7" s="57">
        <v>42.43</v>
      </c>
      <c r="CN7" s="57">
        <v>43.12</v>
      </c>
      <c r="CO7" s="57">
        <v>43.85</v>
      </c>
      <c r="CP7" s="57">
        <v>44.05</v>
      </c>
      <c r="CQ7" s="57">
        <v>45.51</v>
      </c>
      <c r="CR7" s="57">
        <v>55.21</v>
      </c>
      <c r="CS7" s="57">
        <v>5.56</v>
      </c>
      <c r="CT7" s="57">
        <v>5.56</v>
      </c>
      <c r="CU7" s="57">
        <v>5.56</v>
      </c>
      <c r="CV7" s="57">
        <v>5.56</v>
      </c>
      <c r="CW7" s="57">
        <v>5.56</v>
      </c>
      <c r="CX7" s="57">
        <v>61.07</v>
      </c>
      <c r="CY7" s="57">
        <v>61.62</v>
      </c>
      <c r="CZ7" s="57">
        <v>61.64</v>
      </c>
      <c r="DA7" s="57">
        <v>61.85</v>
      </c>
      <c r="DB7" s="57">
        <v>64.14</v>
      </c>
      <c r="DC7" s="57">
        <v>77.39</v>
      </c>
      <c r="DD7" s="57">
        <v>62.46</v>
      </c>
      <c r="DE7" s="57">
        <v>63.93</v>
      </c>
      <c r="DF7" s="57">
        <v>65.39</v>
      </c>
      <c r="DG7" s="57">
        <v>66.88</v>
      </c>
      <c r="DH7" s="57">
        <v>68.11</v>
      </c>
      <c r="DI7" s="57">
        <v>49.38</v>
      </c>
      <c r="DJ7" s="57">
        <v>51.15</v>
      </c>
      <c r="DK7" s="57">
        <v>52.15</v>
      </c>
      <c r="DL7" s="57">
        <v>52.21</v>
      </c>
      <c r="DM7" s="57">
        <v>54.51</v>
      </c>
      <c r="DN7" s="57">
        <v>59.23</v>
      </c>
      <c r="DO7" s="57">
        <v>100</v>
      </c>
      <c r="DP7" s="57">
        <v>100</v>
      </c>
      <c r="DQ7" s="57">
        <v>100</v>
      </c>
      <c r="DR7" s="57">
        <v>100</v>
      </c>
      <c r="DS7" s="57">
        <v>100</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109.12</v>
      </c>
      <c r="V11" s="65">
        <f>IF(U6="-",NA(),U6)</f>
        <v>110.06</v>
      </c>
      <c r="W11" s="65">
        <f>IF(V6="-",NA(),V6)</f>
        <v>109.79</v>
      </c>
      <c r="X11" s="65">
        <f>IF(W6="-",NA(),W6)</f>
        <v>107.99</v>
      </c>
      <c r="Y11" s="65">
        <f>IF(X6="-",NA(),X6)</f>
        <v>107.14</v>
      </c>
      <c r="AE11" s="64" t="s">
        <v>23</v>
      </c>
      <c r="AF11" s="65">
        <f>IF(AE6="-",NA(),AE6)</f>
        <v>0</v>
      </c>
      <c r="AG11" s="65">
        <f>IF(AF6="-",NA(),AF6)</f>
        <v>0</v>
      </c>
      <c r="AH11" s="65">
        <f>IF(AG6="-",NA(),AG6)</f>
        <v>0</v>
      </c>
      <c r="AI11" s="65">
        <f>IF(AH6="-",NA(),AH6)</f>
        <v>0</v>
      </c>
      <c r="AJ11" s="65">
        <f>IF(AI6="-",NA(),AI6)</f>
        <v>0</v>
      </c>
      <c r="AP11" s="64" t="s">
        <v>23</v>
      </c>
      <c r="AQ11" s="65">
        <f>IF(AP6="-",NA(),AP6)</f>
        <v>6409.74</v>
      </c>
      <c r="AR11" s="65">
        <f>IF(AQ6="-",NA(),AQ6)</f>
        <v>5961.53</v>
      </c>
      <c r="AS11" s="65">
        <f>IF(AR6="-",NA(),AR6)</f>
        <v>5524.42</v>
      </c>
      <c r="AT11" s="65">
        <f>IF(AS6="-",NA(),AS6)</f>
        <v>7816.86</v>
      </c>
      <c r="AU11" s="65">
        <f>IF(AT6="-",NA(),AT6)</f>
        <v>1484.78</v>
      </c>
      <c r="BA11" s="64" t="s">
        <v>23</v>
      </c>
      <c r="BB11" s="65">
        <f>IF(BA6="-",NA(),BA6)</f>
        <v>0</v>
      </c>
      <c r="BC11" s="65">
        <f>IF(BB6="-",NA(),BB6)</f>
        <v>0</v>
      </c>
      <c r="BD11" s="65">
        <f>IF(BC6="-",NA(),BC6)</f>
        <v>0</v>
      </c>
      <c r="BE11" s="65">
        <f>IF(BD6="-",NA(),BD6)</f>
        <v>0</v>
      </c>
      <c r="BF11" s="65">
        <f>IF(BE6="-",NA(),BE6)</f>
        <v>0</v>
      </c>
      <c r="BL11" s="64" t="s">
        <v>23</v>
      </c>
      <c r="BM11" s="65">
        <f>IF(BL6="-",NA(),BL6)</f>
        <v>5.93</v>
      </c>
      <c r="BN11" s="65">
        <f>IF(BM6="-",NA(),BM6)</f>
        <v>6.01</v>
      </c>
      <c r="BO11" s="65">
        <f>IF(BN6="-",NA(),BN6)</f>
        <v>6</v>
      </c>
      <c r="BP11" s="65">
        <f>IF(BO6="-",NA(),BO6)</f>
        <v>5.9</v>
      </c>
      <c r="BQ11" s="65">
        <f>IF(BP6="-",NA(),BP6)</f>
        <v>5.84</v>
      </c>
      <c r="BW11" s="64" t="s">
        <v>23</v>
      </c>
      <c r="BX11" s="65">
        <f>IF(BW6="-",NA(),BW6)</f>
        <v>191.43</v>
      </c>
      <c r="BY11" s="65">
        <f>IF(BX6="-",NA(),BX6)</f>
        <v>188.92</v>
      </c>
      <c r="BZ11" s="65">
        <f>IF(BY6="-",NA(),BY6)</f>
        <v>189.29</v>
      </c>
      <c r="CA11" s="65">
        <f>IF(BZ6="-",NA(),BZ6)</f>
        <v>192.47</v>
      </c>
      <c r="CB11" s="65">
        <f>IF(CA6="-",NA(),CA6)</f>
        <v>194.31</v>
      </c>
      <c r="CH11" s="64" t="s">
        <v>23</v>
      </c>
      <c r="CI11" s="65">
        <f>IF(CH6="-",NA(),CH6)</f>
        <v>0.44</v>
      </c>
      <c r="CJ11" s="65">
        <f>IF(CI6="-",NA(),CI6)</f>
        <v>0.47</v>
      </c>
      <c r="CK11" s="65">
        <f>IF(CJ6="-",NA(),CJ6)</f>
        <v>0.49</v>
      </c>
      <c r="CL11" s="65">
        <f>IF(CK6="-",NA(),CK6)</f>
        <v>0.5</v>
      </c>
      <c r="CM11" s="65">
        <f>IF(CL6="-",NA(),CL6)</f>
        <v>0.41</v>
      </c>
      <c r="CS11" s="64" t="s">
        <v>23</v>
      </c>
      <c r="CT11" s="65">
        <f>IF(CS6="-",NA(),CS6)</f>
        <v>5.56</v>
      </c>
      <c r="CU11" s="65">
        <f>IF(CT6="-",NA(),CT6)</f>
        <v>5.56</v>
      </c>
      <c r="CV11" s="65">
        <f>IF(CU6="-",NA(),CU6)</f>
        <v>5.56</v>
      </c>
      <c r="CW11" s="65">
        <f>IF(CV6="-",NA(),CV6)</f>
        <v>5.56</v>
      </c>
      <c r="CX11" s="65">
        <f>IF(CW6="-",NA(),CW6)</f>
        <v>5.56</v>
      </c>
      <c r="DD11" s="64" t="s">
        <v>23</v>
      </c>
      <c r="DE11" s="65">
        <f>IF(DD6="-",NA(),DD6)</f>
        <v>62.46</v>
      </c>
      <c r="DF11" s="65">
        <f>IF(DE6="-",NA(),DE6)</f>
        <v>63.93</v>
      </c>
      <c r="DG11" s="65">
        <f>IF(DF6="-",NA(),DF6)</f>
        <v>65.39</v>
      </c>
      <c r="DH11" s="65">
        <f>IF(DG6="-",NA(),DG6)</f>
        <v>66.88</v>
      </c>
      <c r="DI11" s="65">
        <f>IF(DH6="-",NA(),DH6)</f>
        <v>68.11</v>
      </c>
      <c r="DO11" s="64" t="s">
        <v>23</v>
      </c>
      <c r="DP11" s="65">
        <f>IF(DO6="-",NA(),DO6)</f>
        <v>100</v>
      </c>
      <c r="DQ11" s="65">
        <f>IF(DP6="-",NA(),DP6)</f>
        <v>100</v>
      </c>
      <c r="DR11" s="65">
        <f>IF(DQ6="-",NA(),DQ6)</f>
        <v>100</v>
      </c>
      <c r="DS11" s="65">
        <f>IF(DR6="-",NA(),DR6)</f>
        <v>100</v>
      </c>
      <c r="DT11" s="65">
        <f>IF(DS6="-",NA(),DS6)</f>
        <v>100</v>
      </c>
      <c r="DZ11" s="64" t="s">
        <v>23</v>
      </c>
      <c r="EA11" s="65">
        <f>IF(DZ6="-",NA(),DZ6)</f>
        <v>0</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弘中 理恵</cp:lastModifiedBy>
  <cp:lastPrinted>2021-02-02T04:17:21Z</cp:lastPrinted>
  <dcterms:created xsi:type="dcterms:W3CDTF">2020-12-04T03:43:27Z</dcterms:created>
  <dcterms:modified xsi:type="dcterms:W3CDTF">2021-02-04T07:49:46Z</dcterms:modified>
  <cp:category/>
</cp:coreProperties>
</file>