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85\Desktop\経理\回答\経営比較分析\R2\"/>
    </mc:Choice>
  </mc:AlternateContent>
  <workbookProtection workbookAlgorithmName="SHA-512" workbookHashValue="jJHisyxny91BOy2P9xGIosN89BcdN+uPZPKh4pXzSgwNkcwOPk2DVW51deL19YSR/9O0hQciFqVKCvlWyFD78Q==" workbookSaltValue="qtrHufvyCcgKf5RudB7Uag==" workbookSpinCount="100000" lockStructure="1"/>
  <bookViews>
    <workbookView xWindow="0" yWindow="0" windowWidth="19095"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<sst xmlns="http://schemas.openxmlformats.org/spreadsheetml/2006/main" count="228" uniqueCount="114">
  <si>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</si>
  <si>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</si>
  <si>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</si>
  <si>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</si>
  <si>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</si>
  <si>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</si>
  <si>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</si>
  <si>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</si>
  <si>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</si>
  <si>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</si>
  <si>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</si>
  <si>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</si>
  <si>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</si>
  <si>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</si>
  <si>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</si>
  <si>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</si>
  <si>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</si>
  <si>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</si>
  <si>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</si>
  <si>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</si>
  <si>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</si>
  <si>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</si>
  <si>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</si>
  <si>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</si>
  <si>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</si>
  <si>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</si>
  <si>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</si>
  <si>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</si>
  <si>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</si>
  <si>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</si>
  <si>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</si>
  <si>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</si>
  <si>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</si>
  <si>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</si>
  <si>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</si>
  <si>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</si>
  <si>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</si>
  <si>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</si>
  <si>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</si>
  <si>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</si>
  <si>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</si>
  <si>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</si>
  <si>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</si>
  <si>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</si>
  <si>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</si>
  <si>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</si>
  <si>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</si>
  <si>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</si>
  <si>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</si>
  <si>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</si>
  <si>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</si>
  <si>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</si>
  <si>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</si>
  <si>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</si>
  <si>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</si>
  <si>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</si>
  <si>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</si>
  <si>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</si>
  <si>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</si>
  <si>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</si>
  <si>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</si>
  <si>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</si>
  <si>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</si>
  <si>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</si>
  <si>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</si>
  <si>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</si>
  <si>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</si>
  <si>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</si>
  <si>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</si>
  <si>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</si>
  <si>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</si>
  <si>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</si>
  <si>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</si>
  <si>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</si>
  <si>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</si>
  <si>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</si>
  <si>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</si>
  <si>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</si>
  <si>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</si>
  <si>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</si>
  <si>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</si>
  <si>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</si>
  <si>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</si>
  <si>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</si>
  <si>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</si>
  <si>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</si>
  <si>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</si>
  <si>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</si>
  <si>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</si>
  <si>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</si>
  <si>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</si>
  <si>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</si>
  <si>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</si>
  <si>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</si>
  <si>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</si>
  <si>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</si>
  <si>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</si>
  <si>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</si>
  <si>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</si>
  <si>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</si>
  <si>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</si>
  <si>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</si>
  <si>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</si>
  <si>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</si>
  <si>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</si>
  <si>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</si>
  <si>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</si>
  <si>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</si>
  <si>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</si>
  <si>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</si>
  <si>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</si>
  <si>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健全な経営状況といえる。
　近年下松市の行政区域内人口の微増に伴い給水人口も微増傾向ではあるが、市民の節水意識と節水機器の普及により給水収益は減少傾向である。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</si>
  <si>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した「下松市水道事業基本計画」（計画期間：平成22年度～令和9年度）を基に水道施設（浄水場、配水池等）の耐震化事業を優先的に行っている。③管路更新率は類似団体と比較しても概ね良かったが、平成28年度と令和元年度は浄水場の耐震化事業に重点を置いていたため低くなり、類似団体と比較しても低くなった。
　耐震化事業に比べ管路更新事業については、やや遅れをとっているが、緊急性・重要性を考慮し管路の更新を行っている。</t>
    <rPh sb="136" eb="138">
      <t>レイワ</t>
    </rPh>
    <rPh sb="193" eb="194">
      <t>オオム</t>
    </rPh>
    <rPh sb="195" eb="196">
      <t>ヨ</t>
    </rPh>
    <rPh sb="201" eb="203">
      <t>ヘイセイ</t>
    </rPh>
    <rPh sb="205" eb="207">
      <t>ネンド</t>
    </rPh>
    <rPh sb="208" eb="210">
      <t>レイワ</t>
    </rPh>
    <rPh sb="210" eb="212">
      <t>ガンネン</t>
    </rPh>
    <rPh sb="212" eb="213">
      <t>ド</t>
    </rPh>
    <rPh sb="214" eb="216">
      <t>ジョウスイ</t>
    </rPh>
    <rPh sb="216" eb="217">
      <t>ジョウ</t>
    </rPh>
    <rPh sb="218" eb="221">
      <t>タイシンカ</t>
    </rPh>
    <rPh sb="221" eb="223">
      <t>ジギョウ</t>
    </rPh>
    <rPh sb="224" eb="226">
      <t>ジュウテン</t>
    </rPh>
    <rPh sb="227" eb="228">
      <t>オ</t>
    </rPh>
    <rPh sb="244" eb="246">
      <t>ヒカク</t>
    </rPh>
    <rPh sb="249" eb="250">
      <t>ヒク</t>
    </rPh>
    <phoneticPr fontId="17"/>
  </si>
  <si>
    <r>
      <t>　下松市は市街地がまとまった区域に形成されたコンパクトな街である。費用面では浄水場が高地にあるため自然流下で効率良く市街地に配水でき比較的動力費がかかっていない。また浄水場運転管理業務と検針・収納等業務を民間に委託し、人員の削減及びコスト削減に努めてきた。収入面では大口ユーザーによる安定した給水収益がある。①経常収支比率⑤料金回収率⑥給水原価が類似団体と比較して良いのは、これらが要因と思われる。
　③流動比率は、平成21年度に企業債償還のピークが過ぎたので流動負債は減少傾向にあり、流動比率はさらに改善していく見込みである。同様に④企業債残高対給水収益比率も今後逓減していく見込みである。</t>
    </r>
    <r>
      <rPr>
        <sz val="11"/>
        <color rgb="FFFF0000"/>
        <rFont val="ＭＳ ゴシック"/>
        <family val="3"/>
        <charset val="128"/>
      </rPr>
      <t xml:space="preserve">
　</t>
    </r>
    <r>
      <rPr>
        <sz val="11"/>
        <rFont val="ＭＳ ゴシック"/>
        <family val="3"/>
        <charset val="128"/>
      </rPr>
      <t>⑦施設利用率は、類似団体と比較すると概ね良好だったが低下傾向にあり、令和元年度は大口ユーザーの使用水量が減少したため、類似団体と比較しても悪く、過去5年間で最も低くなった。
　⑧有収率は、漏水調査等の対策を講じているが、管路の老朽化も進行しているため、横ばいに推移していると思われる。
　</t>
    </r>
    <rPh sb="93" eb="95">
      <t>ケンシン</t>
    </rPh>
    <rPh sb="96" eb="98">
      <t>シュウノウ</t>
    </rPh>
    <rPh sb="98" eb="99">
      <t>トウ</t>
    </rPh>
    <rPh sb="99" eb="101">
      <t>ギョウム</t>
    </rPh>
    <rPh sb="102" eb="104">
      <t>ミンカン</t>
    </rPh>
    <rPh sb="105" eb="107">
      <t>イタク</t>
    </rPh>
    <rPh sb="230" eb="232">
      <t>リュウドウ</t>
    </rPh>
    <rPh sb="232" eb="234">
      <t>フサイ</t>
    </rPh>
    <rPh sb="235" eb="237">
      <t>ゲンショウ</t>
    </rPh>
    <rPh sb="237" eb="239">
      <t>ケイコウ</t>
    </rPh>
    <rPh sb="243" eb="245">
      <t>リュウドウ</t>
    </rPh>
    <rPh sb="245" eb="247">
      <t>ヒリツ</t>
    </rPh>
    <rPh sb="251" eb="253">
      <t>カイゼン</t>
    </rPh>
    <rPh sb="257" eb="259">
      <t>ミコ</t>
    </rPh>
    <rPh sb="264" eb="266">
      <t>ドウヨウ</t>
    </rPh>
    <rPh sb="306" eb="308">
      <t>ルイジ</t>
    </rPh>
    <rPh sb="308" eb="310">
      <t>ダンタイ</t>
    </rPh>
    <rPh sb="311" eb="313">
      <t>ヒカク</t>
    </rPh>
    <rPh sb="316" eb="317">
      <t>オオム</t>
    </rPh>
    <rPh sb="318" eb="320">
      <t>リョウコウ</t>
    </rPh>
    <rPh sb="324" eb="326">
      <t>テイカ</t>
    </rPh>
    <rPh sb="326" eb="328">
      <t>ケイコウ</t>
    </rPh>
    <rPh sb="338" eb="340">
      <t>オオクチ</t>
    </rPh>
    <rPh sb="345" eb="347">
      <t>シヨウ</t>
    </rPh>
    <rPh sb="347" eb="349">
      <t>スイリョウ</t>
    </rPh>
    <rPh sb="350" eb="352">
      <t>ゲンショウ</t>
    </rPh>
    <rPh sb="357" eb="359">
      <t>ルイジ</t>
    </rPh>
    <rPh sb="359" eb="361">
      <t>ダンタイ</t>
    </rPh>
    <rPh sb="362" eb="364">
      <t>ヒカク</t>
    </rPh>
    <rPh sb="367" eb="368">
      <t>ワル</t>
    </rPh>
    <rPh sb="370" eb="372">
      <t>カコ</t>
    </rPh>
    <rPh sb="373" eb="375">
      <t>ネンカン</t>
    </rPh>
    <rPh sb="376" eb="377">
      <t>モット</t>
    </rPh>
    <rPh sb="378" eb="379">
      <t>ヒク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</si>
</sst>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0.82</c:v>
                </c:pt>
                <c:pt idx="1">
                  <c:v>0.33</c:v>
                </c:pt>
                <c:pt idx="2">
                  <c:v>0.93</c:v>
                </c:pt>
                <c:pt idx="3">
                  <c:v>1.02</c:v>
                </c:pt>
                <c:pt idx="4">
                  <c:v>0.31</c:v>
                </c:pt>
              </c:numCache>
            </c:numRef>
          </c:val>
          <c:extLst>
            <c:ext xmlns:c16="http://schemas.microsoft.com/office/drawing/2014/chart" uri="{C3380CC4-5D6E-409C-BE32-E72D297353CC}">
              <c16:uniqueId val="{00000000-66DD-4C3D-896F-C4776BAC11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6DD-4C3D-896F-C4776BAC11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63.06</c:v>
                </c:pt>
                <c:pt idx="1">
                  <c:v>62.3</c:v>
                </c:pt>
                <c:pt idx="2">
                  <c:v>63.02</c:v>
                </c:pt>
                <c:pt idx="3">
                  <c:v>60.71</c:v>
                </c:pt>
                <c:pt idx="4">
                  <c:v>57.7</c:v>
                </c:pt>
              </c:numCache>
            </c:numRef>
          </c:val>
          <c:extLst>
            <c:ext xmlns:c16="http://schemas.microsoft.com/office/drawing/2014/chart" uri="{C3380CC4-5D6E-409C-BE32-E72D297353CC}">
              <c16:uniqueId val="{00000000-9705-409B-8B65-251E12A91C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705-409B-8B65-251E12A91C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90.18</c:v>
                </c:pt>
                <c:pt idx="1">
                  <c:v>92.38</c:v>
                </c:pt>
                <c:pt idx="2">
                  <c:v>92.35</c:v>
                </c:pt>
                <c:pt idx="3">
                  <c:v>91.9</c:v>
                </c:pt>
                <c:pt idx="4">
                  <c:v>93</c:v>
                </c:pt>
              </c:numCache>
            </c:numRef>
          </c:val>
          <c:extLst>
            <c:ext xmlns:c16="http://schemas.microsoft.com/office/drawing/2014/chart" uri="{C3380CC4-5D6E-409C-BE32-E72D297353CC}">
              <c16:uniqueId val="{00000000-EDA7-4F8F-B1EA-FF5E89DFC6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DA7-4F8F-B1EA-FF5E89DFC6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127.47</c:v>
                </c:pt>
                <c:pt idx="1">
                  <c:v>127.71</c:v>
                </c:pt>
                <c:pt idx="2">
                  <c:v>124.13</c:v>
                </c:pt>
                <c:pt idx="3">
                  <c:v>124.25</c:v>
                </c:pt>
                <c:pt idx="4">
                  <c:v>122.64</c:v>
                </c:pt>
              </c:numCache>
            </c:numRef>
          </c:val>
          <c:extLst>
            <c:ext xmlns:c16="http://schemas.microsoft.com/office/drawing/2014/chart" uri="{C3380CC4-5D6E-409C-BE32-E72D297353CC}">
              <c16:uniqueId val="{00000000-DC04-4DDF-B01F-A8A183AB48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C04-4DDF-B01F-A8A183AB48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51.53</c:v>
                </c:pt>
                <c:pt idx="1">
                  <c:v>51.98</c:v>
                </c:pt>
                <c:pt idx="2">
                  <c:v>53.19</c:v>
                </c:pt>
                <c:pt idx="3">
                  <c:v>54.58</c:v>
                </c:pt>
                <c:pt idx="4">
                  <c:v>55.04</c:v>
                </c:pt>
              </c:numCache>
            </c:numRef>
          </c:val>
          <c:extLst>
            <c:ext xmlns:c16="http://schemas.microsoft.com/office/drawing/2014/chart" uri="{C3380CC4-5D6E-409C-BE32-E72D297353CC}">
              <c16:uniqueId val="{00000000-BA1A-4F8F-A49C-EF4DD850BE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A1A-4F8F-A49C-EF4DD850BE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27.03</c:v>
                </c:pt>
                <c:pt idx="1">
                  <c:v>29.83</c:v>
                </c:pt>
                <c:pt idx="2">
                  <c:v>30.09</c:v>
                </c:pt>
                <c:pt idx="3">
                  <c:v>31.58</c:v>
                </c:pt>
                <c:pt idx="4">
                  <c:v>33.25</c:v>
                </c:pt>
              </c:numCache>
            </c:numRef>
          </c:val>
          <c:extLst>
            <c:ext xmlns:c16="http://schemas.microsoft.com/office/drawing/2014/chart" uri="{C3380CC4-5D6E-409C-BE32-E72D297353CC}">
              <c16:uniqueId val="{00000000-713C-47B9-BFE6-2153F81BF2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13C-47B9-BFE6-2153F81BF2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0-482B-B30C-D5BE98CA7A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6F70-482B-B30C-D5BE98CA7A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268.23</c:v>
                </c:pt>
                <c:pt idx="1">
                  <c:v>319.14</c:v>
                </c:pt>
                <c:pt idx="2">
                  <c:v>330.13</c:v>
                </c:pt>
                <c:pt idx="3">
                  <c:v>337.58</c:v>
                </c:pt>
                <c:pt idx="4">
                  <c:v>391.74</c:v>
                </c:pt>
              </c:numCache>
            </c:numRef>
          </c:val>
          <c:extLst>
            <c:ext xmlns:c16="http://schemas.microsoft.com/office/drawing/2014/chart" uri="{C3380CC4-5D6E-409C-BE32-E72D297353CC}">
              <c16:uniqueId val="{00000000-7595-4AF5-B0D4-9337623161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595-4AF5-B0D4-9337623161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328.44</c:v>
                </c:pt>
                <c:pt idx="1">
                  <c:v>336.95</c:v>
                </c:pt>
                <c:pt idx="2">
                  <c:v>309.92</c:v>
                </c:pt>
                <c:pt idx="3">
                  <c:v>290.72000000000003</c:v>
                </c:pt>
                <c:pt idx="4">
                  <c:v>287.77</c:v>
                </c:pt>
              </c:numCache>
            </c:numRef>
          </c:val>
          <c:extLst>
            <c:ext xmlns:c16="http://schemas.microsoft.com/office/drawing/2014/chart" uri="{C3380CC4-5D6E-409C-BE32-E72D297353CC}">
              <c16:uniqueId val="{00000000-1A79-418C-9CF5-A19B5D4AD3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A79-418C-9CF5-A19B5D4AD3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116.21</c:v>
                </c:pt>
                <c:pt idx="1">
                  <c:v>116.88</c:v>
                </c:pt>
                <c:pt idx="2">
                  <c:v>113.63</c:v>
                </c:pt>
                <c:pt idx="3">
                  <c:v>112.88</c:v>
                </c:pt>
                <c:pt idx="4">
                  <c:v>112.14</c:v>
                </c:pt>
              </c:numCache>
            </c:numRef>
          </c:val>
          <c:extLst>
            <c:ext xmlns:c16="http://schemas.microsoft.com/office/drawing/2014/chart" uri="{C3380CC4-5D6E-409C-BE32-E72D297353CC}">
              <c16:uniqueId val="{00000000-C7F4-45A1-9284-7FEC676671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C7F4-45A1-9284-7FEC676671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68.62</c:v>
                </c:pt>
                <c:pt idx="1">
                  <c:v>67.739999999999995</c:v>
                </c:pt>
                <c:pt idx="2">
                  <c:v>69.180000000000007</c:v>
                </c:pt>
                <c:pt idx="3">
                  <c:v>71.459999999999994</c:v>
                </c:pt>
                <c:pt idx="4">
                  <c:v>73.42</c:v>
                </c:pt>
              </c:numCache>
            </c:numRef>
          </c:val>
          <c:extLst>
            <c:ext xmlns:c16="http://schemas.microsoft.com/office/drawing/2014/chart" uri="{C3380CC4-5D6E-409C-BE32-E72D297353CC}">
              <c16:uniqueId val="{00000000-4DC0-41F8-8A31-CA7C01BCFD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DC0-41F8-8A31-CA7C01BCFD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山口県　下松市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自治体職員</v>
      </c>
      <c r="AE8" s="86"/>
      <c r="AF8" s="86"/>
      <c r="AG8" s="86"/>
      <c r="AH8" s="86"/>
      <c r="AI8" s="86"/>
      <c r="AJ8" s="86"/>
      <c r="AK8" s="4"/>
      <c r="AL8" s="74">
        <f>データ!$R$6</f>
        <v>57328</v>
      </c>
      <c r="AM8" s="74"/>
      <c r="AN8" s="74"/>
      <c r="AO8" s="74"/>
      <c r="AP8" s="74"/>
      <c r="AQ8" s="74"/>
      <c r="AR8" s="74"/>
      <c r="AS8" s="74"/>
      <c r="AT8" s="70">
        <f>データ!$S$6</f>
        <v>89.35</v>
      </c>
      <c r="AU8" s="71"/>
      <c r="AV8" s="71"/>
      <c r="AW8" s="71"/>
      <c r="AX8" s="71"/>
      <c r="AY8" s="71"/>
      <c r="AZ8" s="71"/>
      <c r="BA8" s="71"/>
      <c r="BB8" s="73">
        <f>データ!$T$6</f>
        <v>641.61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77.44</v>
      </c>
      <c r="J10" s="71"/>
      <c r="K10" s="71"/>
      <c r="L10" s="71"/>
      <c r="M10" s="71"/>
      <c r="N10" s="71"/>
      <c r="O10" s="72"/>
      <c r="P10" s="73">
        <f>データ!$P$6</f>
        <v>97.91</v>
      </c>
      <c r="Q10" s="73"/>
      <c r="R10" s="73"/>
      <c r="S10" s="73"/>
      <c r="T10" s="73"/>
      <c r="U10" s="73"/>
      <c r="V10" s="73"/>
      <c r="W10" s="74">
        <f>データ!$Q$6</f>
        <v>1534</v>
      </c>
      <c r="X10" s="74"/>
      <c r="Y10" s="74"/>
      <c r="Z10" s="74"/>
      <c r="AA10" s="74"/>
      <c r="AB10" s="74"/>
      <c r="AC10" s="74"/>
      <c r="AD10" s="2"/>
      <c r="AE10" s="2"/>
      <c r="AF10" s="2"/>
      <c r="AG10" s="2"/>
      <c r="AH10" s="4"/>
      <c r="AI10" s="4"/>
      <c r="AJ10" s="4"/>
      <c r="AK10" s="4"/>
      <c r="AL10" s="74">
        <f>データ!$U$6</f>
        <v>56042</v>
      </c>
      <c r="AM10" s="74"/>
      <c r="AN10" s="74"/>
      <c r="AO10" s="74"/>
      <c r="AP10" s="74"/>
      <c r="AQ10" s="74"/>
      <c r="AR10" s="74"/>
      <c r="AS10" s="74"/>
      <c r="AT10" s="70">
        <f>データ!$V$6</f>
        <v>44.39</v>
      </c>
      <c r="AU10" s="71"/>
      <c r="AV10" s="71"/>
      <c r="AW10" s="71"/>
      <c r="AX10" s="71"/>
      <c r="AY10" s="71"/>
      <c r="AZ10" s="71"/>
      <c r="BA10" s="71"/>
      <c r="BB10" s="73">
        <f>データ!$W$6</f>
        <v>1262.49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dPTf8UEuxNm7tlODc3Sq1aTGGk2PyKrlqaXp5rxXeIVLnI4pHZyLnYi1dSnbRH48CUdyFYJJrEJxeY3+dzcg==" saltValue="ONXjtBmx3oQ6fZ7Vanpa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352071</v>
      </c>
      <c r="D6" s="34">
        <f t="shared" si="3"/>
        <v>46</v>
      </c>
      <c r="E6" s="34">
        <f t="shared" si="3"/>
        <v>1</v>
      </c>
      <c r="F6" s="34">
        <f t="shared" si="3"/>
        <v>0</v>
      </c>
      <c r="G6" s="34">
        <f t="shared" si="3"/>
        <v>1</v>
      </c>
      <c r="H6" s="34" t="str">
        <f t="shared" si="3"/>
        <v>山口県　下松市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77.44</v>
      </c>
      <c r="P6" s="35">
        <f t="shared" si="3"/>
        <v>97.91</v>
      </c>
      <c r="Q6" s="35">
        <f t="shared" si="3"/>
        <v>1534</v>
      </c>
      <c r="R6" s="35">
        <f t="shared" si="3"/>
        <v>57328</v>
      </c>
      <c r="S6" s="35">
        <f t="shared" si="3"/>
        <v>89.35</v>
      </c>
      <c r="T6" s="35">
        <f t="shared" si="3"/>
        <v>641.61</v>
      </c>
      <c r="U6" s="35">
        <f t="shared" si="3"/>
        <v>56042</v>
      </c>
      <c r="V6" s="35">
        <f t="shared" si="3"/>
        <v>44.39</v>
      </c>
      <c r="W6" s="35">
        <f t="shared" si="3"/>
        <v>1262.49</v>
      </c>
      <c r="X6" s="36">
        <f>IF(X7="",NA(),X7)</f>
        <v>127.47</v>
      </c>
      <c r="Y6" s="36">
        <f t="shared" ref="Y6:AG6" si="4">IF(Y7="",NA(),Y7)</f>
        <v>127.71</v>
      </c>
      <c r="Z6" s="36">
        <f t="shared" si="4"/>
        <v>124.13</v>
      </c>
      <c r="AA6" s="36">
        <f t="shared" si="4"/>
        <v>124.25</v>
      </c>
      <c r="AB6" s="36">
        <f t="shared" si="4"/>
        <v>122.64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268.23</v>
      </c>
      <c r="AU6" s="36">
        <f t="shared" ref="AU6:BC6" si="6">IF(AU7="",NA(),AU7)</f>
        <v>319.14</v>
      </c>
      <c r="AV6" s="36">
        <f t="shared" si="6"/>
        <v>330.13</v>
      </c>
      <c r="AW6" s="36">
        <f t="shared" si="6"/>
        <v>337.58</v>
      </c>
      <c r="AX6" s="36">
        <f t="shared" si="6"/>
        <v>391.74</v>
      </c>
      <c r="AY6" s="36">
        <f t="shared" si="6"/>
        <v>346.59</v>
      </c>
      <c r="AZ6" s="36">
        <f t="shared" si="6"/>
        <v>357.82</v>
      </c>
      <c r="BA6" s="36">
        <f t="shared" si="6"/>
        <v>355.5</v>
      </c>
      <c r="BB6" s="36">
        <f t="shared" si="6"/>
        <v>349.83</v>
      </c>
      <c r="BC6" s="36">
        <f t="shared" si="6"/>
        <v>360.86</v>
      </c>
      <c r="BD6" s="35" t="str">
        <f>IF(BD7="","",IF(BD7="-","【-】","【"&amp;SUBSTITUTE(TEXT(BD7,"#,##0.00"),"-","△")&amp;"】"))</f>
        <v>【264.97】</v>
      </c>
      <c r="BE6" s="36">
        <f>IF(BE7="",NA(),BE7)</f>
        <v>328.44</v>
      </c>
      <c r="BF6" s="36">
        <f t="shared" ref="BF6:BN6" si="7">IF(BF7="",NA(),BF7)</f>
        <v>336.95</v>
      </c>
      <c r="BG6" s="36">
        <f t="shared" si="7"/>
        <v>309.92</v>
      </c>
      <c r="BH6" s="36">
        <f t="shared" si="7"/>
        <v>290.72000000000003</v>
      </c>
      <c r="BI6" s="36">
        <f t="shared" si="7"/>
        <v>287.77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116.21</v>
      </c>
      <c r="BQ6" s="36">
        <f t="shared" ref="BQ6:BY6" si="8">IF(BQ7="",NA(),BQ7)</f>
        <v>116.88</v>
      </c>
      <c r="BR6" s="36">
        <f t="shared" si="8"/>
        <v>113.63</v>
      </c>
      <c r="BS6" s="36">
        <f t="shared" si="8"/>
        <v>112.88</v>
      </c>
      <c r="BT6" s="36">
        <f t="shared" si="8"/>
        <v>112.14</v>
      </c>
      <c r="BU6" s="36">
        <f t="shared" si="8"/>
        <v>105.71</v>
      </c>
      <c r="BV6" s="36">
        <f t="shared" si="8"/>
        <v>106.01</v>
      </c>
      <c r="BW6" s="36">
        <f t="shared" si="8"/>
        <v>104.57</v>
      </c>
      <c r="BX6" s="36">
        <f t="shared" si="8"/>
        <v>103.54</v>
      </c>
      <c r="BY6" s="36">
        <f t="shared" si="8"/>
        <v>103.32</v>
      </c>
      <c r="BZ6" s="35" t="str">
        <f>IF(BZ7="","",IF(BZ7="-","【-】","【"&amp;SUBSTITUTE(TEXT(BZ7,"#,##0.00"),"-","△")&amp;"】"))</f>
        <v>【103.24】</v>
      </c>
      <c r="CA6" s="36">
        <f>IF(CA7="",NA(),CA7)</f>
        <v>68.62</v>
      </c>
      <c r="CB6" s="36">
        <f t="shared" ref="CB6:CJ6" si="9">IF(CB7="",NA(),CB7)</f>
        <v>67.739999999999995</v>
      </c>
      <c r="CC6" s="36">
        <f t="shared" si="9"/>
        <v>69.180000000000007</v>
      </c>
      <c r="CD6" s="36">
        <f t="shared" si="9"/>
        <v>71.459999999999994</v>
      </c>
      <c r="CE6" s="36">
        <f t="shared" si="9"/>
        <v>73.42</v>
      </c>
      <c r="CF6" s="36">
        <f t="shared" si="9"/>
        <v>162.15</v>
      </c>
      <c r="CG6" s="36">
        <f t="shared" si="9"/>
        <v>162.24</v>
      </c>
      <c r="CH6" s="36">
        <f t="shared" si="9"/>
        <v>165.47</v>
      </c>
      <c r="CI6" s="36">
        <f t="shared" si="9"/>
        <v>167.46</v>
      </c>
      <c r="CJ6" s="36">
        <f t="shared" si="9"/>
        <v>168.56</v>
      </c>
      <c r="CK6" s="35" t="str">
        <f>IF(CK7="","",IF(CK7="-","【-】","【"&amp;SUBSTITUTE(TEXT(CK7,"#,##0.00"),"-","△")&amp;"】"))</f>
        <v>【168.38】</v>
      </c>
      <c r="CL6" s="36">
        <f>IF(CL7="",NA(),CL7)</f>
        <v>63.06</v>
      </c>
      <c r="CM6" s="36">
        <f t="shared" ref="CM6:CU6" si="10">IF(CM7="",NA(),CM7)</f>
        <v>62.3</v>
      </c>
      <c r="CN6" s="36">
        <f t="shared" si="10"/>
        <v>63.02</v>
      </c>
      <c r="CO6" s="36">
        <f t="shared" si="10"/>
        <v>60.71</v>
      </c>
      <c r="CP6" s="36">
        <f t="shared" si="10"/>
        <v>57.7</v>
      </c>
      <c r="CQ6" s="36">
        <f t="shared" si="10"/>
        <v>59.34</v>
      </c>
      <c r="CR6" s="36">
        <f t="shared" si="10"/>
        <v>59.11</v>
      </c>
      <c r="CS6" s="36">
        <f t="shared" si="10"/>
        <v>59.74</v>
      </c>
      <c r="CT6" s="36">
        <f t="shared" si="10"/>
        <v>59.46</v>
      </c>
      <c r="CU6" s="36">
        <f t="shared" si="10"/>
        <v>59.51</v>
      </c>
      <c r="CV6" s="35" t="str">
        <f>IF(CV7="","",IF(CV7="-","【-】","【"&amp;SUBSTITUTE(TEXT(CV7,"#,##0.00"),"-","△")&amp;"】"))</f>
        <v>【60.00】</v>
      </c>
      <c r="CW6" s="36">
        <f>IF(CW7="",NA(),CW7)</f>
        <v>90.18</v>
      </c>
      <c r="CX6" s="36">
        <f t="shared" ref="CX6:DF6" si="11">IF(CX7="",NA(),CX7)</f>
        <v>92.38</v>
      </c>
      <c r="CY6" s="36">
        <f t="shared" si="11"/>
        <v>92.35</v>
      </c>
      <c r="CZ6" s="36">
        <f t="shared" si="11"/>
        <v>91.9</v>
      </c>
      <c r="DA6" s="36">
        <f t="shared" si="11"/>
        <v>93</v>
      </c>
      <c r="DB6" s="36">
        <f t="shared" si="11"/>
        <v>87.74</v>
      </c>
      <c r="DC6" s="36">
        <f t="shared" si="11"/>
        <v>87.91</v>
      </c>
      <c r="DD6" s="36">
        <f t="shared" si="11"/>
        <v>87.28</v>
      </c>
      <c r="DE6" s="36">
        <f t="shared" si="11"/>
        <v>87.41</v>
      </c>
      <c r="DF6" s="36">
        <f t="shared" si="11"/>
        <v>87.08</v>
      </c>
      <c r="DG6" s="35" t="str">
        <f>IF(DG7="","",IF(DG7="-","【-】","【"&amp;SUBSTITUTE(TEXT(DG7,"#,##0.00"),"-","△")&amp;"】"))</f>
        <v>【89.80】</v>
      </c>
      <c r="DH6" s="36">
        <f>IF(DH7="",NA(),DH7)</f>
        <v>51.53</v>
      </c>
      <c r="DI6" s="36">
        <f t="shared" ref="DI6:DQ6" si="12">IF(DI7="",NA(),DI7)</f>
        <v>51.98</v>
      </c>
      <c r="DJ6" s="36">
        <f t="shared" si="12"/>
        <v>53.19</v>
      </c>
      <c r="DK6" s="36">
        <f t="shared" si="12"/>
        <v>54.58</v>
      </c>
      <c r="DL6" s="36">
        <f t="shared" si="12"/>
        <v>55.04</v>
      </c>
      <c r="DM6" s="36">
        <f t="shared" si="12"/>
        <v>46.27</v>
      </c>
      <c r="DN6" s="36">
        <f t="shared" si="12"/>
        <v>46.88</v>
      </c>
      <c r="DO6" s="36">
        <f t="shared" si="12"/>
        <v>46.94</v>
      </c>
      <c r="DP6" s="36">
        <f t="shared" si="12"/>
        <v>47.62</v>
      </c>
      <c r="DQ6" s="36">
        <f t="shared" si="12"/>
        <v>48.55</v>
      </c>
      <c r="DR6" s="35" t="str">
        <f>IF(DR7="","",IF(DR7="-","【-】","【"&amp;SUBSTITUTE(TEXT(DR7,"#,##0.00"),"-","△")&amp;"】"))</f>
        <v>【49.59】</v>
      </c>
      <c r="DS6" s="36">
        <f>IF(DS7="",NA(),DS7)</f>
        <v>27.03</v>
      </c>
      <c r="DT6" s="36">
        <f t="shared" ref="DT6:EB6" si="13">IF(DT7="",NA(),DT7)</f>
        <v>29.83</v>
      </c>
      <c r="DU6" s="36">
        <f t="shared" si="13"/>
        <v>30.09</v>
      </c>
      <c r="DV6" s="36">
        <f t="shared" si="13"/>
        <v>31.58</v>
      </c>
      <c r="DW6" s="36">
        <f t="shared" si="13"/>
        <v>33.25</v>
      </c>
      <c r="DX6" s="36">
        <f t="shared" si="13"/>
        <v>10.93</v>
      </c>
      <c r="DY6" s="36">
        <f t="shared" si="13"/>
        <v>13.39</v>
      </c>
      <c r="DZ6" s="36">
        <f t="shared" si="13"/>
        <v>14.48</v>
      </c>
      <c r="EA6" s="36">
        <f t="shared" si="13"/>
        <v>16.27</v>
      </c>
      <c r="EB6" s="36">
        <f t="shared" si="13"/>
        <v>17.11</v>
      </c>
      <c r="EC6" s="35" t="str">
        <f>IF(EC7="","",IF(EC7="-","【-】","【"&amp;SUBSTITUTE(TEXT(EC7,"#,##0.00"),"-","△")&amp;"】"))</f>
        <v>【19.44】</v>
      </c>
      <c r="ED6" s="36">
        <f>IF(ED7="",NA(),ED7)</f>
        <v>0.82</v>
      </c>
      <c r="EE6" s="36">
        <f t="shared" ref="EE6:EM6" si="14">IF(EE7="",NA(),EE7)</f>
        <v>0.33</v>
      </c>
      <c r="EF6" s="36">
        <f t="shared" si="14"/>
        <v>0.93</v>
      </c>
      <c r="EG6" s="36">
        <f t="shared" si="14"/>
        <v>1.02</v>
      </c>
      <c r="EH6" s="36">
        <f t="shared" si="14"/>
        <v>0.31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352071</v>
      </c>
      <c r="D7" s="38">
        <v>46</v>
      </c>
      <c r="E7" s="38">
        <v>1</v>
      </c>
      <c r="F7" s="38">
        <v>0</v>
      </c>
      <c r="G7" s="38">
        <v>1</v>
      </c>
      <c r="H7" s="38" t="s">
        <v>93</v>
      </c>
      <c r="I7" s="38" t="s">
        <v>94</v>
      </c>
      <c r="J7" s="38" t="s">
        <v>95</v>
      </c>
      <c r="K7" s="38" t="s">
        <v>96</v>
      </c>
      <c r="L7" s="38" t="s">
        <v>97</v>
      </c>
      <c r="M7" s="38" t="s">
        <v>98</v>
      </c>
      <c r="N7" s="39" t="s">
        <v>99</v>
      </c>
      <c r="O7" s="39">
        <v>77.44</v>
      </c>
      <c r="P7" s="39">
        <v>97.91</v>
      </c>
      <c r="Q7" s="39">
        <v>1534</v>
      </c>
      <c r="R7" s="39">
        <v>57328</v>
      </c>
      <c r="S7" s="39">
        <v>89.35</v>
      </c>
      <c r="T7" s="39">
        <v>641.61</v>
      </c>
      <c r="U7" s="39">
        <v>56042</v>
      </c>
      <c r="V7" s="39">
        <v>44.39</v>
      </c>
      <c r="W7" s="39">
        <v>1262.49</v>
      </c>
      <c r="X7" s="39">
        <v>127.47</v>
      </c>
      <c r="Y7" s="39">
        <v>127.71</v>
      </c>
      <c r="Z7" s="39">
        <v>124.13</v>
      </c>
      <c r="AA7" s="39">
        <v>124.25</v>
      </c>
      <c r="AB7" s="39">
        <v>122.64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268.23</v>
      </c>
      <c r="AU7" s="39">
        <v>319.14</v>
      </c>
      <c r="AV7" s="39">
        <v>330.13</v>
      </c>
      <c r="AW7" s="39">
        <v>337.58</v>
      </c>
      <c r="AX7" s="39">
        <v>391.74</v>
      </c>
      <c r="AY7" s="39">
        <v>346.59</v>
      </c>
      <c r="AZ7" s="39">
        <v>357.82</v>
      </c>
      <c r="BA7" s="39">
        <v>355.5</v>
      </c>
      <c r="BB7" s="39">
        <v>349.83</v>
      </c>
      <c r="BC7" s="39">
        <v>360.86</v>
      </c>
      <c r="BD7" s="39">
        <v>264.97000000000003</v>
      </c>
      <c r="BE7" s="39">
        <v>328.44</v>
      </c>
      <c r="BF7" s="39">
        <v>336.95</v>
      </c>
      <c r="BG7" s="39">
        <v>309.92</v>
      </c>
      <c r="BH7" s="39">
        <v>290.72000000000003</v>
      </c>
      <c r="BI7" s="39">
        <v>287.77</v>
      </c>
      <c r="BJ7" s="39">
        <v>312.02999999999997</v>
      </c>
      <c r="BK7" s="39">
        <v>307.45999999999998</v>
      </c>
      <c r="BL7" s="39">
        <v>312.58</v>
      </c>
      <c r="BM7" s="39">
        <v>314.87</v>
      </c>
      <c r="BN7" s="39">
        <v>309.27999999999997</v>
      </c>
      <c r="BO7" s="39">
        <v>266.61</v>
      </c>
      <c r="BP7" s="39">
        <v>116.21</v>
      </c>
      <c r="BQ7" s="39">
        <v>116.88</v>
      </c>
      <c r="BR7" s="39">
        <v>113.63</v>
      </c>
      <c r="BS7" s="39">
        <v>112.88</v>
      </c>
      <c r="BT7" s="39">
        <v>112.14</v>
      </c>
      <c r="BU7" s="39">
        <v>105.71</v>
      </c>
      <c r="BV7" s="39">
        <v>106.01</v>
      </c>
      <c r="BW7" s="39">
        <v>104.57</v>
      </c>
      <c r="BX7" s="39">
        <v>103.54</v>
      </c>
      <c r="BY7" s="39">
        <v>103.32</v>
      </c>
      <c r="BZ7" s="39">
        <v>103.24</v>
      </c>
      <c r="CA7" s="39">
        <v>68.62</v>
      </c>
      <c r="CB7" s="39">
        <v>67.739999999999995</v>
      </c>
      <c r="CC7" s="39">
        <v>69.180000000000007</v>
      </c>
      <c r="CD7" s="39">
        <v>71.459999999999994</v>
      </c>
      <c r="CE7" s="39">
        <v>73.42</v>
      </c>
      <c r="CF7" s="39">
        <v>162.15</v>
      </c>
      <c r="CG7" s="39">
        <v>162.24</v>
      </c>
      <c r="CH7" s="39">
        <v>165.47</v>
      </c>
      <c r="CI7" s="39">
        <v>167.46</v>
      </c>
      <c r="CJ7" s="39">
        <v>168.56</v>
      </c>
      <c r="CK7" s="39">
        <v>168.38</v>
      </c>
      <c r="CL7" s="39">
        <v>63.06</v>
      </c>
      <c r="CM7" s="39">
        <v>62.3</v>
      </c>
      <c r="CN7" s="39">
        <v>63.02</v>
      </c>
      <c r="CO7" s="39">
        <v>60.71</v>
      </c>
      <c r="CP7" s="39">
        <v>57.7</v>
      </c>
      <c r="CQ7" s="39">
        <v>59.34</v>
      </c>
      <c r="CR7" s="39">
        <v>59.11</v>
      </c>
      <c r="CS7" s="39">
        <v>59.74</v>
      </c>
      <c r="CT7" s="39">
        <v>59.46</v>
      </c>
      <c r="CU7" s="39">
        <v>59.51</v>
      </c>
      <c r="CV7" s="39">
        <v>60</v>
      </c>
      <c r="CW7" s="39">
        <v>90.18</v>
      </c>
      <c r="CX7" s="39">
        <v>92.38</v>
      </c>
      <c r="CY7" s="39">
        <v>92.35</v>
      </c>
      <c r="CZ7" s="39">
        <v>91.9</v>
      </c>
      <c r="DA7" s="39">
        <v>93</v>
      </c>
      <c r="DB7" s="39">
        <v>87.74</v>
      </c>
      <c r="DC7" s="39">
        <v>87.91</v>
      </c>
      <c r="DD7" s="39">
        <v>87.28</v>
      </c>
      <c r="DE7" s="39">
        <v>87.41</v>
      </c>
      <c r="DF7" s="39">
        <v>87.08</v>
      </c>
      <c r="DG7" s="39">
        <v>89.8</v>
      </c>
      <c r="DH7" s="39">
        <v>51.53</v>
      </c>
      <c r="DI7" s="39">
        <v>51.98</v>
      </c>
      <c r="DJ7" s="39">
        <v>53.19</v>
      </c>
      <c r="DK7" s="39">
        <v>54.58</v>
      </c>
      <c r="DL7" s="39">
        <v>55.04</v>
      </c>
      <c r="DM7" s="39">
        <v>46.27</v>
      </c>
      <c r="DN7" s="39">
        <v>46.88</v>
      </c>
      <c r="DO7" s="39">
        <v>46.94</v>
      </c>
      <c r="DP7" s="39">
        <v>47.62</v>
      </c>
      <c r="DQ7" s="39">
        <v>48.55</v>
      </c>
      <c r="DR7" s="39">
        <v>49.59</v>
      </c>
      <c r="DS7" s="39">
        <v>27.03</v>
      </c>
      <c r="DT7" s="39">
        <v>29.83</v>
      </c>
      <c r="DU7" s="39">
        <v>30.09</v>
      </c>
      <c r="DV7" s="39">
        <v>31.58</v>
      </c>
      <c r="DW7" s="39">
        <v>33.25</v>
      </c>
      <c r="DX7" s="39">
        <v>10.93</v>
      </c>
      <c r="DY7" s="39">
        <v>13.39</v>
      </c>
      <c r="DZ7" s="39">
        <v>14.48</v>
      </c>
      <c r="EA7" s="39">
        <v>16.27</v>
      </c>
      <c r="EB7" s="39">
        <v>17.11</v>
      </c>
      <c r="EC7" s="39">
        <v>19.440000000000001</v>
      </c>
      <c r="ED7" s="39">
        <v>0.82</v>
      </c>
      <c r="EE7" s="39">
        <v>0.33</v>
      </c>
      <c r="EF7" s="39">
        <v>0.93</v>
      </c>
      <c r="EG7" s="39">
        <v>1.02</v>
      </c>
      <c r="EH7" s="39">
        <v>0.31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弘中 理恵</cp:lastModifiedBy>
  <cp:lastPrinted>2021-02-02T04:39:07Z</cp:lastPrinted>
  <dcterms:created xsi:type="dcterms:W3CDTF">2020-12-04T02:13:51Z</dcterms:created>
  <dcterms:modified xsi:type="dcterms:W3CDTF">2021-02-02T04:42:59Z</dcterms:modified>
  <cp:category/>
</cp:coreProperties>
</file>