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1620\Desktop\●R6経営比較分析表\様式01【水道・簡易水道・工業用水道・下水道】\02【法適】工業用水道事業\"/>
    </mc:Choice>
  </mc:AlternateContent>
  <xr:revisionPtr revIDLastSave="0" documentId="13_ncr:1_{4F6B9448-8DE0-475A-9333-AE03F4A50278}" xr6:coauthVersionLast="47" xr6:coauthVersionMax="47" xr10:uidLastSave="{00000000-0000-0000-0000-000000000000}"/>
  <workbookProtection workbookAlgorithmName="SHA-512" workbookHashValue="rydctMzb2HFHgh3r6mXUIWb8XUPQtx0DRLQVOPOQlyiIrt3MNa7sjWApsuLswI/2bu3pt+mUHYpzMTNZyPpWOQ==" workbookSaltValue="+0gNa72D6SVJik+2v4R6hA==" workbookSpinCount="100000" lockStructure="1"/>
  <bookViews>
    <workbookView xWindow="-108" yWindow="-108" windowWidth="23256" windowHeight="13896"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L12" i="5" l="1"/>
  <c r="DS11" i="5"/>
  <c r="CA11" i="5"/>
  <c r="AI11" i="5"/>
  <c r="F10" i="5"/>
  <c r="CZ54" i="4" s="1"/>
  <c r="E10" i="5"/>
  <c r="DS10" i="5" s="1"/>
  <c r="D10" i="5"/>
  <c r="EC10" i="5" s="1"/>
  <c r="C10" i="5"/>
  <c r="CU10" i="5" s="1"/>
  <c r="B10" i="5"/>
  <c r="CT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OY80" i="4" s="1"/>
  <c r="EA6" i="5"/>
  <c r="EB11" i="5" s="1"/>
  <c r="DZ6" i="5"/>
  <c r="EA11" i="5" s="1"/>
  <c r="DY6" i="5"/>
  <c r="IL90" i="4" s="1"/>
  <c r="DX6" i="5"/>
  <c r="DT12" i="5" s="1"/>
  <c r="DW6" i="5"/>
  <c r="DS12" i="5" s="1"/>
  <c r="DV6" i="5"/>
  <c r="DR12" i="5" s="1"/>
  <c r="DU6" i="5"/>
  <c r="DQ12" i="5" s="1"/>
  <c r="DT6" i="5"/>
  <c r="DP12" i="5" s="1"/>
  <c r="DS6" i="5"/>
  <c r="DT11" i="5" s="1"/>
  <c r="DR6" i="5"/>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PT56" i="4" s="1"/>
  <c r="CY6" i="5"/>
  <c r="CU12" i="5" s="1"/>
  <c r="CX6" i="5"/>
  <c r="CT12" i="5" s="1"/>
  <c r="CW6" i="5"/>
  <c r="CX11" i="5" s="1"/>
  <c r="CV6" i="5"/>
  <c r="CU6" i="5"/>
  <c r="CV11" i="5" s="1"/>
  <c r="CT6" i="5"/>
  <c r="OZ55" i="4" s="1"/>
  <c r="CS6" i="5"/>
  <c r="CT11" i="5" s="1"/>
  <c r="CR6" i="5"/>
  <c r="FI90" i="4" s="1"/>
  <c r="CQ6" i="5"/>
  <c r="CM12" i="5" s="1"/>
  <c r="CP6" i="5"/>
  <c r="CO6" i="5"/>
  <c r="CK12" i="5" s="1"/>
  <c r="CN6" i="5"/>
  <c r="CJ12" i="5" s="1"/>
  <c r="CM6" i="5"/>
  <c r="CI12" i="5" s="1"/>
  <c r="CL6" i="5"/>
  <c r="MN55" i="4" s="1"/>
  <c r="CK6" i="5"/>
  <c r="CL11" i="5" s="1"/>
  <c r="CJ6" i="5"/>
  <c r="KZ55" i="4" s="1"/>
  <c r="CI6" i="5"/>
  <c r="CJ11" i="5" s="1"/>
  <c r="CH6" i="5"/>
  <c r="JL55" i="4" s="1"/>
  <c r="CG6" i="5"/>
  <c r="EH90" i="4" s="1"/>
  <c r="CF6" i="5"/>
  <c r="HT56" i="4" s="1"/>
  <c r="CE6" i="5"/>
  <c r="CA12" i="5" s="1"/>
  <c r="CD6" i="5"/>
  <c r="BZ12" i="5" s="1"/>
  <c r="CC6" i="5"/>
  <c r="BY12" i="5" s="1"/>
  <c r="CB6" i="5"/>
  <c r="ER56" i="4" s="1"/>
  <c r="CA6" i="5"/>
  <c r="CB11" i="5" s="1"/>
  <c r="BZ6" i="5"/>
  <c r="BY6" i="5"/>
  <c r="BZ11" i="5" s="1"/>
  <c r="BX6" i="5"/>
  <c r="BW6" i="5"/>
  <c r="BX11" i="5" s="1"/>
  <c r="BV6" i="5"/>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BE12" i="5" s="1"/>
  <c r="BH6" i="5"/>
  <c r="PT33" i="4"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HT33" i="4" s="1"/>
  <c r="AM6" i="5"/>
  <c r="AI12" i="5" s="1"/>
  <c r="AL6" i="5"/>
  <c r="AH12" i="5" s="1"/>
  <c r="AK6" i="5"/>
  <c r="AG12" i="5" s="1"/>
  <c r="AJ6" i="5"/>
  <c r="ER33" i="4" s="1"/>
  <c r="AI6" i="5"/>
  <c r="AJ11" i="5" s="1"/>
  <c r="AH6" i="5"/>
  <c r="GZ32" i="4" s="1"/>
  <c r="AG6" i="5"/>
  <c r="AH11" i="5" s="1"/>
  <c r="AF6" i="5"/>
  <c r="AE6" i="5"/>
  <c r="AF11" i="5" s="1"/>
  <c r="AD6" i="5"/>
  <c r="C90" i="4" s="1"/>
  <c r="AC6" i="5"/>
  <c r="Y12" i="5" s="1"/>
  <c r="AB6" i="5"/>
  <c r="X12" i="5" s="1"/>
  <c r="AA6" i="5"/>
  <c r="W12" i="5" s="1"/>
  <c r="Z6" i="5"/>
  <c r="V12" i="5" s="1"/>
  <c r="Y6" i="5"/>
  <c r="U12" i="5" s="1"/>
  <c r="X6" i="5"/>
  <c r="Y11" i="5" s="1"/>
  <c r="W6" i="5"/>
  <c r="X11" i="5" s="1"/>
  <c r="V6" i="5"/>
  <c r="BL32" i="4"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GJ90" i="4"/>
  <c r="DG90" i="4"/>
  <c r="CF90" i="4"/>
  <c r="OY81" i="4"/>
  <c r="RA80" i="4"/>
  <c r="PZ80" i="4"/>
  <c r="NX80" i="4"/>
  <c r="MW80" i="4"/>
  <c r="KO80" i="4"/>
  <c r="JN80" i="4"/>
  <c r="AZ80" i="4"/>
  <c r="RH56" i="4"/>
  <c r="MN56" i="4"/>
  <c r="LT56" i="4"/>
  <c r="KZ56" i="4"/>
  <c r="KF56" i="4"/>
  <c r="JL56" i="4"/>
  <c r="CZ56" i="4"/>
  <c r="BL56" i="4"/>
  <c r="AR56" i="4"/>
  <c r="X56" i="4"/>
  <c r="RH55" i="4"/>
  <c r="HT55" i="4"/>
  <c r="GZ55" i="4"/>
  <c r="GF55" i="4"/>
  <c r="ER55" i="4"/>
  <c r="CF55" i="4"/>
  <c r="AR55" i="4"/>
  <c r="RH33" i="4"/>
  <c r="OZ33" i="4"/>
  <c r="OF33" i="4"/>
  <c r="LT33" i="4"/>
  <c r="GZ33" i="4"/>
  <c r="GF33" i="4"/>
  <c r="X33" i="4"/>
  <c r="RH32" i="4"/>
  <c r="PT32" i="4"/>
  <c r="OZ32" i="4"/>
  <c r="OF32" i="4"/>
  <c r="CZ32" i="4"/>
  <c r="CF32" i="4"/>
  <c r="LZ10" i="4"/>
  <c r="IT10" i="4"/>
  <c r="FN10" i="4"/>
  <c r="CH10" i="4"/>
  <c r="B10" i="4"/>
  <c r="PF8" i="4"/>
  <c r="LZ8" i="4"/>
  <c r="IT8" i="4"/>
  <c r="FN8" i="4"/>
  <c r="CH8" i="4"/>
  <c r="B8" i="4"/>
  <c r="B5" i="4"/>
  <c r="DR10" i="5" l="1"/>
  <c r="OZ31" i="4"/>
  <c r="PZ81" i="4"/>
  <c r="DB79" i="4"/>
  <c r="CF31" i="4"/>
  <c r="V10" i="5"/>
  <c r="EB10" i="5"/>
  <c r="OF31" i="4"/>
  <c r="AZ79" i="4"/>
  <c r="PT31" i="4"/>
  <c r="GF56" i="4"/>
  <c r="X10" i="5"/>
  <c r="ED10" i="5"/>
  <c r="QN31" i="4"/>
  <c r="RH31" i="4"/>
  <c r="CF54" i="4"/>
  <c r="CZ55" i="4"/>
  <c r="IM79" i="4"/>
  <c r="AR10" i="5"/>
  <c r="X31" i="4"/>
  <c r="EC79" i="4"/>
  <c r="CZ31" i="4"/>
  <c r="BL33" i="4"/>
  <c r="AH10" i="5"/>
  <c r="GF32" i="4"/>
  <c r="PZ79" i="4"/>
  <c r="AT10" i="5"/>
  <c r="RH54" i="4"/>
  <c r="AR31" i="4"/>
  <c r="HL79" i="4"/>
  <c r="GZ56" i="4"/>
  <c r="FL31" i="4"/>
  <c r="NX79" i="4"/>
  <c r="GZ31" i="4"/>
  <c r="JL33" i="4"/>
  <c r="HT31" i="4"/>
  <c r="HT32" i="4"/>
  <c r="KF33" i="4"/>
  <c r="KZ54" i="4"/>
  <c r="LT55" i="4"/>
  <c r="IM81" i="4"/>
  <c r="BN10" i="5"/>
  <c r="CU11" i="5"/>
  <c r="AR54" i="4"/>
  <c r="AZ81" i="4"/>
  <c r="GF54" i="4"/>
  <c r="OY79" i="4"/>
  <c r="KF55" i="4"/>
  <c r="BP10" i="5"/>
  <c r="QN54" i="4"/>
  <c r="RA81" i="4"/>
  <c r="CZ33" i="4"/>
  <c r="FL54" i="4"/>
  <c r="JN79" i="4"/>
  <c r="KF54" i="4"/>
  <c r="HL81" i="4"/>
  <c r="KF31" i="4"/>
  <c r="LT54" i="4"/>
  <c r="JN81" i="4"/>
  <c r="KZ31" i="4"/>
  <c r="LT32" i="4"/>
  <c r="OF54" i="4"/>
  <c r="OF56" i="4"/>
  <c r="DB80" i="4"/>
  <c r="KO81" i="4"/>
  <c r="AR33" i="4"/>
  <c r="ER31" i="4"/>
  <c r="ER32" i="4"/>
  <c r="CA81" i="4"/>
  <c r="GF31" i="4"/>
  <c r="GZ54" i="4"/>
  <c r="GK81" i="4"/>
  <c r="KF32" i="4"/>
  <c r="KZ33" i="4"/>
  <c r="OF55" i="4"/>
  <c r="CA80" i="4"/>
  <c r="BZ10" i="5"/>
  <c r="LT31" i="4"/>
  <c r="MN33" i="4"/>
  <c r="OZ54" i="4"/>
  <c r="PT55" i="4"/>
  <c r="OZ56" i="4"/>
  <c r="GK80" i="4"/>
  <c r="MW81" i="4"/>
  <c r="CJ10" i="5"/>
  <c r="CL10" i="5"/>
  <c r="DF10" i="5"/>
  <c r="DH10" i="5"/>
  <c r="DB81" i="4"/>
  <c r="DH12" i="5"/>
  <c r="HL80" i="4"/>
  <c r="DQ11" i="5"/>
  <c r="NX81" i="4"/>
  <c r="EB12" i="5"/>
  <c r="DE10" i="5"/>
  <c r="BM10" i="5"/>
  <c r="U10" i="5"/>
  <c r="EA10" i="5"/>
  <c r="CI10" i="5"/>
  <c r="AQ10" i="5"/>
  <c r="MW79" i="4"/>
  <c r="JL54" i="4"/>
  <c r="JL31" i="4"/>
  <c r="GK79" i="4"/>
  <c r="ER54" i="4"/>
  <c r="DP10" i="5"/>
  <c r="BX10" i="5"/>
  <c r="AF10" i="5"/>
  <c r="DI10" i="5"/>
  <c r="BQ10" i="5"/>
  <c r="Y10" i="5"/>
  <c r="EE10" i="5"/>
  <c r="CM10" i="5"/>
  <c r="AU10" i="5"/>
  <c r="RA79" i="4"/>
  <c r="MN54" i="4"/>
  <c r="MN31" i="4"/>
  <c r="KO79" i="4"/>
  <c r="HT54" i="4"/>
  <c r="DT10" i="5"/>
  <c r="CB10" i="5"/>
  <c r="AJ10" i="5"/>
  <c r="U11" i="5"/>
  <c r="CK11" i="5"/>
  <c r="AJ12" i="5"/>
  <c r="BX12" i="5"/>
  <c r="FL32" i="4"/>
  <c r="AG11" i="5"/>
  <c r="EC11" i="5"/>
  <c r="QN32" i="4"/>
  <c r="BE11" i="5"/>
  <c r="FL55" i="4"/>
  <c r="BY11" i="5"/>
  <c r="QN55" i="4"/>
  <c r="CW11" i="5"/>
  <c r="X55" i="4"/>
  <c r="Y80" i="4"/>
  <c r="EC80" i="4"/>
  <c r="CB12" i="5"/>
  <c r="KZ32" i="4"/>
  <c r="BB10" i="5"/>
  <c r="CX10" i="5"/>
  <c r="BD12" i="5"/>
  <c r="CF33" i="4"/>
  <c r="X54" i="4"/>
  <c r="CF56" i="4"/>
  <c r="Y79" i="4"/>
  <c r="BF10" i="5"/>
  <c r="AF12" i="5"/>
  <c r="CV12" i="5"/>
  <c r="BD10" i="5"/>
  <c r="CV10" i="5"/>
  <c r="W11" i="5"/>
  <c r="AQ11" i="5"/>
  <c r="AU11" i="5"/>
  <c r="BO11" i="5"/>
  <c r="CI11" i="5"/>
  <c r="CM11" i="5"/>
  <c r="AR32" i="4"/>
  <c r="PT54" i="4"/>
  <c r="BL31" i="4"/>
  <c r="FL33" i="4"/>
  <c r="QN33" i="4"/>
  <c r="BL54" i="4"/>
  <c r="FL56" i="4"/>
  <c r="QN56" i="4"/>
  <c r="CA79" i="4"/>
  <c r="IM80" i="4"/>
  <c r="Y81" i="4"/>
  <c r="EC81" i="4"/>
  <c r="W10" i="5"/>
  <c r="AG10" i="5"/>
  <c r="BE10" i="5"/>
  <c r="BO10" i="5"/>
  <c r="BY10" i="5"/>
  <c r="CW10" i="5"/>
  <c r="DG10" i="5"/>
  <c r="DQ10" i="5"/>
  <c r="AI10" i="5"/>
  <c r="AS10" i="5"/>
  <c r="BC10" i="5"/>
  <c r="CA10" i="5"/>
  <c r="CK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<sst xmlns="http://schemas.openxmlformats.org/spreadsheetml/2006/main" count="262" uniqueCount="106">
  <si>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</si>
  <si>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</si>
  <si>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</si>
  <si>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</si>
  <si>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</si>
  <si>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</si>
  <si>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</si>
  <si>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</si>
  <si>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</si>
  <si>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</si>
  <si>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</si>
  <si>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</si>
  <si>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</si>
  <si>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</si>
  <si>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</si>
  <si>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</si>
  <si>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</si>
  <si>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</si>
  <si>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</si>
  <si>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</si>
  <si>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</si>
  <si>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</si>
  <si>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</si>
  <si>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</si>
  <si>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</si>
  <si>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</si>
  <si>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</si>
  <si>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</si>
  <si>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</si>
  <si>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</si>
  <si>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</si>
  <si>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</si>
  <si>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</si>
  <si>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</si>
  <si>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</si>
  <si>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</si>
  <si>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</si>
  <si>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</si>
  <si>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</si>
  <si>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</si>
  <si>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</si>
  <si>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</si>
  <si>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</si>
  <si>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</si>
  <si>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</si>
  <si>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</si>
  <si>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</si>
  <si>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</si>
  <si>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</si>
  <si>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</si>
  <si>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</si>
  <si>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</si>
  <si>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</si>
  <si>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</si>
  <si>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</si>
  <si>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</si>
  <si>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</si>
  <si>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</si>
  <si>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</si>
  <si>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</si>
  <si>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</si>
  <si>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</si>
  <si>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</si>
  <si>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</si>
  <si>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</si>
  <si>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</si>
  <si>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</si>
  <si>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</si>
  <si>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</si>
  <si>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</si>
  <si>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</si>
  <si>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</si>
  <si>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</si>
  <si>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</si>
  <si>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</si>
  <si>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</si>
  <si>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</si>
  <si>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</si>
  <si>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</si>
  <si>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</si>
  <si>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</si>
  <si>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</si>
  <si>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</si>
  <si>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</si>
  <si>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</si>
  <si>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</si>
  <si>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</si>
  <si>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352071</t>
  </si>
  <si>
    <t>46</t>
  </si>
  <si>
    <t>02</t>
  </si>
  <si>
    <t>0</t>
  </si>
  <si>
    <t>000</t>
  </si>
  <si>
    <t>山口県　下松市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</si>
  <si>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</si>
  <si>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</si>
  <si>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</si>
  <si>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</si>
  <si>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</si>
  <si>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</si>
  <si>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</si>
  <si>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</si>
  <si>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</si>
  <si>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</si>
  <si>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施設の多くが高度成長期に集中的に整備されており、老朽化が進んでいる。①有形固定資産減価償却率②管路経年化率が高いのはそのためである。
　管路の更新を含めた施設の更新は、ユーザーの水需要の動向等を注視しながら計画的に行う必要がある。</t>
    <phoneticPr fontId="5"/>
  </si>
  <si>
    <t>　安定した収益があり、②累積欠損金比率もないため、現状では経営は健全であるといえる。
　責任水量性を採用しているため当面現在の料金収入を維持できる見込みであるが、ユーザーの企業努力により契約水量と実給水量との乖離が大きいため、契約水量見直しに伴う料金収入の減少が懸念されている。さらに、近年の物価高騰等により経費が増加しており、経営はさらに厳しさを増している。　　
　将来にわたって安定した収益を確保するためには、契約水量の確保は重要で、今後市関係機関と連携して企業誘致等の新規需要開拓に取り組む必要がある。</t>
    <phoneticPr fontId="5"/>
  </si>
  <si>
    <t>　下松市工業用水道事業の契約先は2社で契約水量は2,500㎥／日であるが、県企業局に20,000㎥／日の卸供給を行っている。そのため、配水能力45,000㎥／日のうち半分の22,500㎥／日の供給先は決まっている。
　安定した収益があるため①経常収支比率は100％を上回っており、欠損金はない（②累積欠損金比率）。
 ③流動比率は、令和４・５年度に実施した工事の完了に伴い増加した。類似団体と比較しても高く、現状では健全性は高いといえる。
　令和８年度に、改良工事に充てる企業債を借入れる予定のため、今後④企業債残高対給水収益比率の増加が見込まれる。
　⑧契約率は類似団体と比較して低く、契約水量が少ないため、⑥給水原価は高く、⑤料金回収率⑦施設利用率が低くなり、施設の能力に対して大きく余力を残している。
　契約水量を確保するためには、市関係機関と連携して企業誘致等の新規需要開拓に取り組む必要がある。その他にも、水需要を考慮した施設の在り方を検討する必要があると考えている。</t>
    <rPh sb="166" eb="168">
      <t>レイワ</t>
    </rPh>
    <rPh sb="171" eb="173">
      <t>ネンド</t>
    </rPh>
    <rPh sb="174" eb="176">
      <t>ジッシ</t>
    </rPh>
    <rPh sb="178" eb="180">
      <t>コウジ</t>
    </rPh>
    <rPh sb="181" eb="183">
      <t>カンリョウ</t>
    </rPh>
    <rPh sb="184" eb="185">
      <t>トモナ</t>
    </rPh>
    <rPh sb="186" eb="18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</si>
</sst>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69.459999999999994</c:v>
                </c:pt>
                <c:pt idx="1">
                  <c:v>70.77</c:v>
                </c:pt>
                <c:pt idx="2">
                  <c:v>71.94</c:v>
                </c:pt>
                <c:pt idx="3">
                  <c:v>69.13</c:v>
                </c:pt>
                <c:pt idx="4">
                  <c:v>69.77</c:v>
                </c:pt>
              </c:numCache>
            </c:numRef>
          </c:val>
          <c:extLst>
            <c:ext xmlns:c16="http://schemas.microsoft.com/office/drawing/2014/chart" uri="{C3380CC4-5D6E-409C-BE32-E72D297353CC}">
              <c16:uniqueId val="{00000000-2232-410C-912F-5AB8F1D4903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2232-410C-912F-5AB8F1D4903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98-4186-A265-B3B3CF9CA3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4A98-4186-A265-B3B3CF9CA3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105.64</c:v>
                </c:pt>
                <c:pt idx="1">
                  <c:v>105.06</c:v>
                </c:pt>
                <c:pt idx="2">
                  <c:v>107.62</c:v>
                </c:pt>
                <c:pt idx="3">
                  <c:v>105.09</c:v>
                </c:pt>
                <c:pt idx="4">
                  <c:v>106.96</c:v>
                </c:pt>
              </c:numCache>
            </c:numRef>
          </c:val>
          <c:extLst>
            <c:ext xmlns:c16="http://schemas.microsoft.com/office/drawing/2014/chart" uri="{C3380CC4-5D6E-409C-BE32-E72D297353CC}">
              <c16:uniqueId val="{00000000-2F3D-40D7-949C-07F414B090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2F3D-40D7-949C-07F414B090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A56-470A-8588-00835D7A2B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7A56-470A-8588-00835D7A2B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D7-455C-B057-90AAFCB21B3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12D7-455C-B057-90AAFCB21B3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5369.07</c:v>
                </c:pt>
                <c:pt idx="1">
                  <c:v>5714.53</c:v>
                </c:pt>
                <c:pt idx="2">
                  <c:v>1724.02</c:v>
                </c:pt>
                <c:pt idx="3">
                  <c:v>1272.45</c:v>
                </c:pt>
                <c:pt idx="4">
                  <c:v>3978.23</c:v>
                </c:pt>
              </c:numCache>
            </c:numRef>
          </c:val>
          <c:extLst>
            <c:ext xmlns:c16="http://schemas.microsoft.com/office/drawing/2014/chart" uri="{C3380CC4-5D6E-409C-BE32-E72D297353CC}">
              <c16:uniqueId val="{00000000-ABE0-44D8-B91A-1DCA5511604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ABE0-44D8-B91A-1DCA5511604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09-4484-98C6-4136FDCB52B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E009-4484-98C6-4136FDCB52B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5.78</c:v>
                </c:pt>
                <c:pt idx="1">
                  <c:v>5.75</c:v>
                </c:pt>
                <c:pt idx="2">
                  <c:v>8.31</c:v>
                </c:pt>
                <c:pt idx="3">
                  <c:v>8.1</c:v>
                </c:pt>
                <c:pt idx="4">
                  <c:v>8.18</c:v>
                </c:pt>
              </c:numCache>
            </c:numRef>
          </c:val>
          <c:extLst>
            <c:ext xmlns:c16="http://schemas.microsoft.com/office/drawing/2014/chart" uri="{C3380CC4-5D6E-409C-BE32-E72D297353CC}">
              <c16:uniqueId val="{00000000-FA13-46CC-9D78-C2A20A1565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FA13-46CC-9D78-C2A20A1565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196.49</c:v>
                </c:pt>
                <c:pt idx="1">
                  <c:v>197.37</c:v>
                </c:pt>
                <c:pt idx="2">
                  <c:v>136.65</c:v>
                </c:pt>
                <c:pt idx="3">
                  <c:v>140.1</c:v>
                </c:pt>
                <c:pt idx="4">
                  <c:v>138.72999999999999</c:v>
                </c:pt>
              </c:numCache>
            </c:numRef>
          </c:val>
          <c:extLst>
            <c:ext xmlns:c16="http://schemas.microsoft.com/office/drawing/2014/chart" uri="{C3380CC4-5D6E-409C-BE32-E72D297353CC}">
              <c16:uniqueId val="{00000000-67FD-4214-98C4-88F71F122E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67FD-4214-98C4-88F71F122E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0.36</c:v>
                </c:pt>
                <c:pt idx="1">
                  <c:v>0.41</c:v>
                </c:pt>
                <c:pt idx="2">
                  <c:v>0.41</c:v>
                </c:pt>
                <c:pt idx="3">
                  <c:v>0.72</c:v>
                </c:pt>
                <c:pt idx="4">
                  <c:v>0.81</c:v>
                </c:pt>
              </c:numCache>
            </c:numRef>
          </c:val>
          <c:extLst>
            <c:ext xmlns:c16="http://schemas.microsoft.com/office/drawing/2014/chart" uri="{C3380CC4-5D6E-409C-BE32-E72D297353CC}">
              <c16:uniqueId val="{00000000-04EA-48E5-A1D0-9833FAC0B5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04EA-48E5-A1D0-9833FAC0B5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5.56</c:v>
                </c:pt>
                <c:pt idx="1">
                  <c:v>5.56</c:v>
                </c:pt>
                <c:pt idx="2">
                  <c:v>5.56</c:v>
                </c:pt>
                <c:pt idx="3">
                  <c:v>10</c:v>
                </c:pt>
                <c:pt idx="4">
                  <c:v>10</c:v>
                </c:pt>
              </c:numCache>
            </c:numRef>
          </c:val>
          <c:extLst>
            <c:ext xmlns:c16="http://schemas.microsoft.com/office/drawing/2014/chart" uri="{C3380CC4-5D6E-409C-BE32-E72D297353CC}">
              <c16:uniqueId val="{00000000-2342-425A-AE47-6AA3EDED547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2342-425A-AE47-6AA3EDED547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GJ31" zoomScaleNormal="100" workbookViewId="0">
      <selection activeCell="SM68" sqref="SM68:TA85"/>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山口県　下松市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25000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202</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96.3</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2500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2">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2">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2">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2">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2">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2">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2">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2">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2">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2">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2">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2">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2">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105.64</v>
      </c>
      <c r="Y32" s="121"/>
      <c r="Z32" s="121"/>
      <c r="AA32" s="121"/>
      <c r="AB32" s="121"/>
      <c r="AC32" s="121"/>
      <c r="AD32" s="121"/>
      <c r="AE32" s="121"/>
      <c r="AF32" s="121"/>
      <c r="AG32" s="121"/>
      <c r="AH32" s="121"/>
      <c r="AI32" s="121"/>
      <c r="AJ32" s="121"/>
      <c r="AK32" s="121"/>
      <c r="AL32" s="121"/>
      <c r="AM32" s="121"/>
      <c r="AN32" s="121"/>
      <c r="AO32" s="121"/>
      <c r="AP32" s="121"/>
      <c r="AQ32" s="122"/>
      <c r="AR32" s="120">
        <f>データ!U6</f>
        <v>105.06</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107.62</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105.09</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106.96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5369.07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5714.53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1724.02</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1272.45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3978.23</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2">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2">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2">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2">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2">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2">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2">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103</v>
      </c>
      <c r="SN48" s="103"/>
      <c r="SO48" s="103"/>
      <c r="SP48" s="103"/>
      <c r="SQ48" s="103"/>
      <c r="SR48" s="103"/>
      <c r="SS48" s="103"/>
      <c r="ST48" s="103"/>
      <c r="SU48" s="103"/>
      <c r="SV48" s="103"/>
      <c r="SW48" s="103"/>
      <c r="SX48" s="103"/>
      <c r="SY48" s="103"/>
      <c r="SZ48" s="103"/>
      <c r="TA48" s="104"/>
    </row>
    <row r="49" spans="1:521" ht="13.5" customHeight="1" x14ac:dyDescent="0.2">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2">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2">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2">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5.78</v>
      </c>
      <c r="Y55" s="121"/>
      <c r="Z55" s="121"/>
      <c r="AA55" s="121"/>
      <c r="AB55" s="121"/>
      <c r="AC55" s="121"/>
      <c r="AD55" s="121"/>
      <c r="AE55" s="121"/>
      <c r="AF55" s="121"/>
      <c r="AG55" s="121"/>
      <c r="AH55" s="121"/>
      <c r="AI55" s="121"/>
      <c r="AJ55" s="121"/>
      <c r="AK55" s="121"/>
      <c r="AL55" s="121"/>
      <c r="AM55" s="121"/>
      <c r="AN55" s="121"/>
      <c r="AO55" s="121"/>
      <c r="AP55" s="121"/>
      <c r="AQ55" s="122"/>
      <c r="AR55" s="120">
        <f>データ!BM6</f>
        <v>5.75</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8.31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8.1</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8.18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196.49</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197.37</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136.65</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140.1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138.72999999999999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0.36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0.41</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0.41</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0.72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0.81</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5.56</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5.56</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5.56</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10</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10</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2">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2">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104</v>
      </c>
      <c r="SN68" s="103"/>
      <c r="SO68" s="103"/>
      <c r="SP68" s="103"/>
      <c r="SQ68" s="103"/>
      <c r="SR68" s="103"/>
      <c r="SS68" s="103"/>
      <c r="ST68" s="103"/>
      <c r="SU68" s="103"/>
      <c r="SV68" s="103"/>
      <c r="SW68" s="103"/>
      <c r="SX68" s="103"/>
      <c r="SY68" s="103"/>
      <c r="SZ68" s="103"/>
      <c r="TA68" s="104"/>
    </row>
    <row r="69" spans="1:521" ht="13.5" customHeight="1" x14ac:dyDescent="0.2">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2">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2">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2">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2">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2">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2">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2">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2">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2">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2">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2">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69.459999999999994</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70.77</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71.94</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69.13</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69.77</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100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100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100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100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100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2">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55.38</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56.07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55.87</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56.81</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57.34</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40.880000000000003</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41.24</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39.020000000000003</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39.57</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41.29</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0.12</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0.31</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0.03</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0.04</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0.24</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29</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30</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31</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U2Ozvtispc0s1Px7t59wy8CN0CV1H95XAPhVQy2pZ10l7WiOJbUqk/1T9mhIYb+0CZz+nf8AD+BnmABUPFP4g==" saltValue="VFJnQNKMmOhk5TA4HIDBzQ=="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2">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2">
      <c r="A6" s="28" t="s">
        <v>85</v>
      </c>
      <c r="B6" s="33"/>
      <c r="C6" s="33"/>
      <c r="D6" s="33"/>
      <c r="E6" s="33"/>
      <c r="F6" s="33"/>
      <c r="G6" s="33"/>
      <c r="H6" s="33"/>
      <c r="I6" s="33"/>
      <c r="J6" s="33"/>
      <c r="K6" s="33"/>
      <c r="L6" s="33"/>
      <c r="M6" s="33"/>
      <c r="N6" s="33"/>
      <c r="O6" s="33"/>
      <c r="P6" s="33"/>
      <c r="Q6" s="34"/>
      <c r="R6" s="33"/>
      <c r="S6" s="33"/>
      <c r="T6" s="35">
        <f t="shared" ref="T6:CE6" si="3">T7</f>
        <v>105.64</v>
      </c>
      <c r="U6" s="35">
        <f>U7</f>
        <v>105.06</v>
      </c>
      <c r="V6" s="35">
        <f>V7</f>
        <v>107.62</v>
      </c>
      <c r="W6" s="35">
        <f>W7</f>
        <v>105.09</v>
      </c>
      <c r="X6" s="35">
        <f t="shared" si="3"/>
        <v>106.96</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5369.07</v>
      </c>
      <c r="AQ6" s="35">
        <f>AQ7</f>
        <v>5714.53</v>
      </c>
      <c r="AR6" s="35">
        <f>AR7</f>
        <v>1724.02</v>
      </c>
      <c r="AS6" s="35">
        <f>AS7</f>
        <v>1272.45</v>
      </c>
      <c r="AT6" s="35">
        <f t="shared" si="3"/>
        <v>3978.23</v>
      </c>
      <c r="AU6" s="35">
        <f t="shared" si="3"/>
        <v>771.18</v>
      </c>
      <c r="AV6" s="35">
        <f t="shared" si="3"/>
        <v>815.18</v>
      </c>
      <c r="AW6" s="35">
        <f t="shared" si="3"/>
        <v>808.62</v>
      </c>
      <c r="AX6" s="35">
        <f t="shared" si="3"/>
        <v>717.27</v>
      </c>
      <c r="AY6" s="35">
        <f t="shared" si="3"/>
        <v>676.82</v>
      </c>
      <c r="AZ6" s="33" t="str">
        <f>IF(AZ7="-","【-】","【"&amp;SUBSTITUTE(TEXT(AZ7,"#,##0.00"),"-","△")&amp;"】")</f>
        <v>【439.16】</v>
      </c>
      <c r="BA6" s="35">
        <f t="shared" si="3"/>
        <v>0</v>
      </c>
      <c r="BB6" s="35">
        <f>BB7</f>
        <v>0</v>
      </c>
      <c r="BC6" s="35">
        <f>BC7</f>
        <v>0</v>
      </c>
      <c r="BD6" s="35">
        <f>BD7</f>
        <v>0</v>
      </c>
      <c r="BE6" s="35">
        <f t="shared" si="3"/>
        <v>0</v>
      </c>
      <c r="BF6" s="35">
        <f t="shared" si="3"/>
        <v>444.01</v>
      </c>
      <c r="BG6" s="35">
        <f t="shared" si="3"/>
        <v>413.29</v>
      </c>
      <c r="BH6" s="35">
        <f t="shared" si="3"/>
        <v>408.48</v>
      </c>
      <c r="BI6" s="35">
        <f t="shared" si="3"/>
        <v>383.72</v>
      </c>
      <c r="BJ6" s="35">
        <f t="shared" si="3"/>
        <v>356.59</v>
      </c>
      <c r="BK6" s="33" t="str">
        <f>IF(BK7="-","【-】","【"&amp;SUBSTITUTE(TEXT(BK7,"#,##0.00"),"-","△")&amp;"】")</f>
        <v>【227.97】</v>
      </c>
      <c r="BL6" s="35">
        <f t="shared" si="3"/>
        <v>5.78</v>
      </c>
      <c r="BM6" s="35">
        <f>BM7</f>
        <v>5.75</v>
      </c>
      <c r="BN6" s="35">
        <f>BN7</f>
        <v>8.31</v>
      </c>
      <c r="BO6" s="35">
        <f>BO7</f>
        <v>8.1</v>
      </c>
      <c r="BP6" s="35">
        <f t="shared" si="3"/>
        <v>8.18</v>
      </c>
      <c r="BQ6" s="35">
        <f t="shared" si="3"/>
        <v>96.49</v>
      </c>
      <c r="BR6" s="35">
        <f t="shared" si="3"/>
        <v>101.92</v>
      </c>
      <c r="BS6" s="35">
        <f t="shared" si="3"/>
        <v>98.05</v>
      </c>
      <c r="BT6" s="35">
        <f t="shared" si="3"/>
        <v>100.19</v>
      </c>
      <c r="BU6" s="35">
        <f t="shared" si="3"/>
        <v>99.63</v>
      </c>
      <c r="BV6" s="33" t="str">
        <f>IF(BV7="-","【-】","【"&amp;SUBSTITUTE(TEXT(BV7,"#,##0.00"),"-","△")&amp;"】")</f>
        <v>【107.69】</v>
      </c>
      <c r="BW6" s="35">
        <f t="shared" si="3"/>
        <v>196.49</v>
      </c>
      <c r="BX6" s="35">
        <f>BX7</f>
        <v>197.37</v>
      </c>
      <c r="BY6" s="35">
        <f>BY7</f>
        <v>136.65</v>
      </c>
      <c r="BZ6" s="35">
        <f>BZ7</f>
        <v>140.1</v>
      </c>
      <c r="CA6" s="35">
        <f t="shared" si="3"/>
        <v>138.72999999999999</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0.36</v>
      </c>
      <c r="CI6" s="35">
        <f>CI7</f>
        <v>0.41</v>
      </c>
      <c r="CJ6" s="35">
        <f>CJ7</f>
        <v>0.41</v>
      </c>
      <c r="CK6" s="35">
        <f>CK7</f>
        <v>0.72</v>
      </c>
      <c r="CL6" s="35">
        <f t="shared" si="5"/>
        <v>0.81</v>
      </c>
      <c r="CM6" s="35">
        <f t="shared" si="5"/>
        <v>44.67</v>
      </c>
      <c r="CN6" s="35">
        <f t="shared" si="5"/>
        <v>41.71</v>
      </c>
      <c r="CO6" s="35">
        <f t="shared" si="5"/>
        <v>47.02</v>
      </c>
      <c r="CP6" s="35">
        <f t="shared" si="5"/>
        <v>47.4</v>
      </c>
      <c r="CQ6" s="35">
        <f t="shared" si="5"/>
        <v>47.6</v>
      </c>
      <c r="CR6" s="33" t="str">
        <f>IF(CR7="-","【-】","【"&amp;SUBSTITUTE(TEXT(CR7,"#,##0.00"),"-","△")&amp;"】")</f>
        <v>【52.31】</v>
      </c>
      <c r="CS6" s="35">
        <f t="shared" ref="CS6:DB6" si="6">CS7</f>
        <v>5.56</v>
      </c>
      <c r="CT6" s="35">
        <f>CT7</f>
        <v>5.56</v>
      </c>
      <c r="CU6" s="35">
        <f>CU7</f>
        <v>5.56</v>
      </c>
      <c r="CV6" s="35">
        <f>CV7</f>
        <v>10</v>
      </c>
      <c r="CW6" s="35">
        <f t="shared" si="6"/>
        <v>10</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69.459999999999994</v>
      </c>
      <c r="DE6" s="35">
        <f>DE7</f>
        <v>70.77</v>
      </c>
      <c r="DF6" s="35">
        <f>DF7</f>
        <v>71.94</v>
      </c>
      <c r="DG6" s="35">
        <f>DG7</f>
        <v>69.13</v>
      </c>
      <c r="DH6" s="35">
        <f t="shared" si="7"/>
        <v>69.77</v>
      </c>
      <c r="DI6" s="35">
        <f t="shared" si="7"/>
        <v>55.38</v>
      </c>
      <c r="DJ6" s="35">
        <f t="shared" si="7"/>
        <v>56.07</v>
      </c>
      <c r="DK6" s="35">
        <f t="shared" si="7"/>
        <v>55.87</v>
      </c>
      <c r="DL6" s="35">
        <f t="shared" si="7"/>
        <v>56.81</v>
      </c>
      <c r="DM6" s="35">
        <f t="shared" si="7"/>
        <v>57.34</v>
      </c>
      <c r="DN6" s="33" t="str">
        <f>IF(DN7="-","【-】","【"&amp;SUBSTITUTE(TEXT(DN7,"#,##0.00"),"-","△")&amp;"】")</f>
        <v>【61.29】</v>
      </c>
      <c r="DO6" s="35">
        <f t="shared" ref="DO6:DX6" si="8">DO7</f>
        <v>100</v>
      </c>
      <c r="DP6" s="35">
        <f>DP7</f>
        <v>100</v>
      </c>
      <c r="DQ6" s="35">
        <f>DQ7</f>
        <v>100</v>
      </c>
      <c r="DR6" s="35">
        <f>DR7</f>
        <v>100</v>
      </c>
      <c r="DS6" s="35">
        <f t="shared" si="8"/>
        <v>100</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2">
      <c r="A7"/>
      <c r="B7" s="37" t="s">
        <v>86</v>
      </c>
      <c r="C7" s="37" t="s">
        <v>87</v>
      </c>
      <c r="D7" s="37" t="s">
        <v>88</v>
      </c>
      <c r="E7" s="37" t="s">
        <v>89</v>
      </c>
      <c r="F7" s="37" t="s">
        <v>90</v>
      </c>
      <c r="G7" s="37" t="s">
        <v>91</v>
      </c>
      <c r="H7" s="37" t="s">
        <v>92</v>
      </c>
      <c r="I7" s="37" t="s">
        <v>93</v>
      </c>
      <c r="J7" s="37" t="s">
        <v>94</v>
      </c>
      <c r="K7" s="38">
        <v>25000</v>
      </c>
      <c r="L7" s="37" t="s">
        <v>95</v>
      </c>
      <c r="M7" s="38">
        <v>1</v>
      </c>
      <c r="N7" s="38">
        <v>202</v>
      </c>
      <c r="O7" s="39" t="s">
        <v>96</v>
      </c>
      <c r="P7" s="39">
        <v>96.3</v>
      </c>
      <c r="Q7" s="38">
        <v>2</v>
      </c>
      <c r="R7" s="38">
        <v>2500</v>
      </c>
      <c r="S7" s="37" t="s">
        <v>97</v>
      </c>
      <c r="T7" s="40">
        <v>105.64</v>
      </c>
      <c r="U7" s="40">
        <v>105.06</v>
      </c>
      <c r="V7" s="40">
        <v>107.62</v>
      </c>
      <c r="W7" s="40">
        <v>105.09</v>
      </c>
      <c r="X7" s="40">
        <v>106.96</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5369.07</v>
      </c>
      <c r="AQ7" s="40">
        <v>5714.53</v>
      </c>
      <c r="AR7" s="40">
        <v>1724.02</v>
      </c>
      <c r="AS7" s="40">
        <v>1272.45</v>
      </c>
      <c r="AT7" s="40">
        <v>3978.23</v>
      </c>
      <c r="AU7" s="40">
        <v>771.18</v>
      </c>
      <c r="AV7" s="40">
        <v>815.18</v>
      </c>
      <c r="AW7" s="40">
        <v>808.62</v>
      </c>
      <c r="AX7" s="40">
        <v>717.27</v>
      </c>
      <c r="AY7" s="40">
        <v>676.82</v>
      </c>
      <c r="AZ7" s="40">
        <v>439.16</v>
      </c>
      <c r="BA7" s="40">
        <v>0</v>
      </c>
      <c r="BB7" s="40">
        <v>0</v>
      </c>
      <c r="BC7" s="40">
        <v>0</v>
      </c>
      <c r="BD7" s="40">
        <v>0</v>
      </c>
      <c r="BE7" s="40">
        <v>0</v>
      </c>
      <c r="BF7" s="40">
        <v>444.01</v>
      </c>
      <c r="BG7" s="40">
        <v>413.29</v>
      </c>
      <c r="BH7" s="40">
        <v>408.48</v>
      </c>
      <c r="BI7" s="40">
        <v>383.72</v>
      </c>
      <c r="BJ7" s="40">
        <v>356.59</v>
      </c>
      <c r="BK7" s="40">
        <v>227.97</v>
      </c>
      <c r="BL7" s="40">
        <v>5.78</v>
      </c>
      <c r="BM7" s="40">
        <v>5.75</v>
      </c>
      <c r="BN7" s="40">
        <v>8.31</v>
      </c>
      <c r="BO7" s="40">
        <v>8.1</v>
      </c>
      <c r="BP7" s="40">
        <v>8.18</v>
      </c>
      <c r="BQ7" s="40">
        <v>96.49</v>
      </c>
      <c r="BR7" s="40">
        <v>101.92</v>
      </c>
      <c r="BS7" s="40">
        <v>98.05</v>
      </c>
      <c r="BT7" s="40">
        <v>100.19</v>
      </c>
      <c r="BU7" s="40">
        <v>99.63</v>
      </c>
      <c r="BV7" s="40">
        <v>107.69</v>
      </c>
      <c r="BW7" s="40">
        <v>196.49</v>
      </c>
      <c r="BX7" s="40">
        <v>197.37</v>
      </c>
      <c r="BY7" s="40">
        <v>136.65</v>
      </c>
      <c r="BZ7" s="40">
        <v>140.1</v>
      </c>
      <c r="CA7" s="40">
        <v>138.72999999999999</v>
      </c>
      <c r="CB7" s="40">
        <v>33.229999999999997</v>
      </c>
      <c r="CC7" s="40">
        <v>31.6</v>
      </c>
      <c r="CD7" s="40">
        <v>33.26</v>
      </c>
      <c r="CE7" s="40">
        <v>32.869999999999997</v>
      </c>
      <c r="CF7" s="40">
        <v>34.1</v>
      </c>
      <c r="CG7" s="40">
        <v>20.260000000000002</v>
      </c>
      <c r="CH7" s="40">
        <v>0.36</v>
      </c>
      <c r="CI7" s="40">
        <v>0.41</v>
      </c>
      <c r="CJ7" s="40">
        <v>0.41</v>
      </c>
      <c r="CK7" s="40">
        <v>0.72</v>
      </c>
      <c r="CL7" s="40">
        <v>0.81</v>
      </c>
      <c r="CM7" s="40">
        <v>44.67</v>
      </c>
      <c r="CN7" s="40">
        <v>41.71</v>
      </c>
      <c r="CO7" s="40">
        <v>47.02</v>
      </c>
      <c r="CP7" s="40">
        <v>47.4</v>
      </c>
      <c r="CQ7" s="40">
        <v>47.6</v>
      </c>
      <c r="CR7" s="40">
        <v>52.31</v>
      </c>
      <c r="CS7" s="40">
        <v>5.56</v>
      </c>
      <c r="CT7" s="40">
        <v>5.56</v>
      </c>
      <c r="CU7" s="40">
        <v>5.56</v>
      </c>
      <c r="CV7" s="40">
        <v>10</v>
      </c>
      <c r="CW7" s="40">
        <v>10</v>
      </c>
      <c r="CX7" s="40">
        <v>63.89</v>
      </c>
      <c r="CY7" s="40">
        <v>64.7</v>
      </c>
      <c r="CZ7" s="40">
        <v>65.38</v>
      </c>
      <c r="DA7" s="40">
        <v>68.25</v>
      </c>
      <c r="DB7" s="40">
        <v>68.150000000000006</v>
      </c>
      <c r="DC7" s="40">
        <v>77.2</v>
      </c>
      <c r="DD7" s="40">
        <v>69.459999999999994</v>
      </c>
      <c r="DE7" s="40">
        <v>70.77</v>
      </c>
      <c r="DF7" s="40">
        <v>71.94</v>
      </c>
      <c r="DG7" s="40">
        <v>69.13</v>
      </c>
      <c r="DH7" s="40">
        <v>69.77</v>
      </c>
      <c r="DI7" s="40">
        <v>55.38</v>
      </c>
      <c r="DJ7" s="40">
        <v>56.07</v>
      </c>
      <c r="DK7" s="40">
        <v>55.87</v>
      </c>
      <c r="DL7" s="40">
        <v>56.81</v>
      </c>
      <c r="DM7" s="40">
        <v>57.34</v>
      </c>
      <c r="DN7" s="40">
        <v>61.29</v>
      </c>
      <c r="DO7" s="40">
        <v>100</v>
      </c>
      <c r="DP7" s="40">
        <v>100</v>
      </c>
      <c r="DQ7" s="40">
        <v>100</v>
      </c>
      <c r="DR7" s="40">
        <v>100</v>
      </c>
      <c r="DS7" s="40">
        <v>100</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105.64</v>
      </c>
      <c r="V11" s="48">
        <f>IF(U6="-",NA(),U6)</f>
        <v>105.06</v>
      </c>
      <c r="W11" s="48">
        <f>IF(V6="-",NA(),V6)</f>
        <v>107.62</v>
      </c>
      <c r="X11" s="48">
        <f>IF(W6="-",NA(),W6)</f>
        <v>105.09</v>
      </c>
      <c r="Y11" s="48">
        <f>IF(X6="-",NA(),X6)</f>
        <v>106.96</v>
      </c>
      <c r="AE11" s="47" t="s">
        <v>23</v>
      </c>
      <c r="AF11" s="48">
        <f>IF(AE6="-",NA(),AE6)</f>
        <v>0</v>
      </c>
      <c r="AG11" s="48">
        <f>IF(AF6="-",NA(),AF6)</f>
        <v>0</v>
      </c>
      <c r="AH11" s="48">
        <f>IF(AG6="-",NA(),AG6)</f>
        <v>0</v>
      </c>
      <c r="AI11" s="48">
        <f>IF(AH6="-",NA(),AH6)</f>
        <v>0</v>
      </c>
      <c r="AJ11" s="48">
        <f>IF(AI6="-",NA(),AI6)</f>
        <v>0</v>
      </c>
      <c r="AP11" s="47" t="s">
        <v>23</v>
      </c>
      <c r="AQ11" s="48">
        <f>IF(AP6="-",NA(),AP6)</f>
        <v>5369.07</v>
      </c>
      <c r="AR11" s="48">
        <f>IF(AQ6="-",NA(),AQ6)</f>
        <v>5714.53</v>
      </c>
      <c r="AS11" s="48">
        <f>IF(AR6="-",NA(),AR6)</f>
        <v>1724.02</v>
      </c>
      <c r="AT11" s="48">
        <f>IF(AS6="-",NA(),AS6)</f>
        <v>1272.45</v>
      </c>
      <c r="AU11" s="48">
        <f>IF(AT6="-",NA(),AT6)</f>
        <v>3978.23</v>
      </c>
      <c r="BA11" s="47" t="s">
        <v>23</v>
      </c>
      <c r="BB11" s="48">
        <f>IF(BA6="-",NA(),BA6)</f>
        <v>0</v>
      </c>
      <c r="BC11" s="48">
        <f>IF(BB6="-",NA(),BB6)</f>
        <v>0</v>
      </c>
      <c r="BD11" s="48">
        <f>IF(BC6="-",NA(),BC6)</f>
        <v>0</v>
      </c>
      <c r="BE11" s="48">
        <f>IF(BD6="-",NA(),BD6)</f>
        <v>0</v>
      </c>
      <c r="BF11" s="48">
        <f>IF(BE6="-",NA(),BE6)</f>
        <v>0</v>
      </c>
      <c r="BL11" s="47" t="s">
        <v>23</v>
      </c>
      <c r="BM11" s="48">
        <f>IF(BL6="-",NA(),BL6)</f>
        <v>5.78</v>
      </c>
      <c r="BN11" s="48">
        <f>IF(BM6="-",NA(),BM6)</f>
        <v>5.75</v>
      </c>
      <c r="BO11" s="48">
        <f>IF(BN6="-",NA(),BN6)</f>
        <v>8.31</v>
      </c>
      <c r="BP11" s="48">
        <f>IF(BO6="-",NA(),BO6)</f>
        <v>8.1</v>
      </c>
      <c r="BQ11" s="48">
        <f>IF(BP6="-",NA(),BP6)</f>
        <v>8.18</v>
      </c>
      <c r="BW11" s="47" t="s">
        <v>23</v>
      </c>
      <c r="BX11" s="48">
        <f>IF(BW6="-",NA(),BW6)</f>
        <v>196.49</v>
      </c>
      <c r="BY11" s="48">
        <f>IF(BX6="-",NA(),BX6)</f>
        <v>197.37</v>
      </c>
      <c r="BZ11" s="48">
        <f>IF(BY6="-",NA(),BY6)</f>
        <v>136.65</v>
      </c>
      <c r="CA11" s="48">
        <f>IF(BZ6="-",NA(),BZ6)</f>
        <v>140.1</v>
      </c>
      <c r="CB11" s="48">
        <f>IF(CA6="-",NA(),CA6)</f>
        <v>138.72999999999999</v>
      </c>
      <c r="CH11" s="47" t="s">
        <v>23</v>
      </c>
      <c r="CI11" s="48">
        <f>IF(CH6="-",NA(),CH6)</f>
        <v>0.36</v>
      </c>
      <c r="CJ11" s="48">
        <f>IF(CI6="-",NA(),CI6)</f>
        <v>0.41</v>
      </c>
      <c r="CK11" s="48">
        <f>IF(CJ6="-",NA(),CJ6)</f>
        <v>0.41</v>
      </c>
      <c r="CL11" s="48">
        <f>IF(CK6="-",NA(),CK6)</f>
        <v>0.72</v>
      </c>
      <c r="CM11" s="48">
        <f>IF(CL6="-",NA(),CL6)</f>
        <v>0.81</v>
      </c>
      <c r="CS11" s="47" t="s">
        <v>23</v>
      </c>
      <c r="CT11" s="48">
        <f>IF(CS6="-",NA(),CS6)</f>
        <v>5.56</v>
      </c>
      <c r="CU11" s="48">
        <f>IF(CT6="-",NA(),CT6)</f>
        <v>5.56</v>
      </c>
      <c r="CV11" s="48">
        <f>IF(CU6="-",NA(),CU6)</f>
        <v>5.56</v>
      </c>
      <c r="CW11" s="48">
        <f>IF(CV6="-",NA(),CV6)</f>
        <v>10</v>
      </c>
      <c r="CX11" s="48">
        <f>IF(CW6="-",NA(),CW6)</f>
        <v>10</v>
      </c>
      <c r="DD11" s="47" t="s">
        <v>23</v>
      </c>
      <c r="DE11" s="48">
        <f>IF(DD6="-",NA(),DD6)</f>
        <v>69.459999999999994</v>
      </c>
      <c r="DF11" s="48">
        <f>IF(DE6="-",NA(),DE6)</f>
        <v>70.77</v>
      </c>
      <c r="DG11" s="48">
        <f>IF(DF6="-",NA(),DF6)</f>
        <v>71.94</v>
      </c>
      <c r="DH11" s="48">
        <f>IF(DG6="-",NA(),DG6)</f>
        <v>69.13</v>
      </c>
      <c r="DI11" s="48">
        <f>IF(DH6="-",NA(),DH6)</f>
        <v>69.77</v>
      </c>
      <c r="DO11" s="47" t="s">
        <v>23</v>
      </c>
      <c r="DP11" s="48">
        <f>IF(DO6="-",NA(),DO6)</f>
        <v>100</v>
      </c>
      <c r="DQ11" s="48">
        <f>IF(DP6="-",NA(),DP6)</f>
        <v>100</v>
      </c>
      <c r="DR11" s="48">
        <f>IF(DQ6="-",NA(),DQ6)</f>
        <v>100</v>
      </c>
      <c r="DS11" s="48">
        <f>IF(DR6="-",NA(),DR6)</f>
        <v>100</v>
      </c>
      <c r="DT11" s="48">
        <f>IF(DS6="-",NA(),DS6)</f>
        <v>100</v>
      </c>
      <c r="DZ11" s="47" t="s">
        <v>23</v>
      </c>
      <c r="EA11" s="48">
        <f>IF(DZ6="-",NA(),DZ6)</f>
        <v>0</v>
      </c>
      <c r="EB11" s="48">
        <f>IF(EA6="-",NA(),EA6)</f>
        <v>0</v>
      </c>
      <c r="EC11" s="48">
        <f>IF(EB6="-",NA(),EB6)</f>
        <v>0</v>
      </c>
      <c r="ED11" s="48">
        <f>IF(EC6="-",NA(),EC6)</f>
        <v>0</v>
      </c>
      <c r="EE11" s="48">
        <f>IF(ED6="-",NA(),ED6)</f>
        <v>0</v>
      </c>
    </row>
    <row r="12" spans="1:140" x14ac:dyDescent="0.2">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左海 莉子</cp:lastModifiedBy>
  <cp:lastPrinted>2026-01-30T05:23:32Z</cp:lastPrinted>
  <dcterms:created xsi:type="dcterms:W3CDTF">2025-12-15T05:02:48Z</dcterms:created>
  <dcterms:modified xsi:type="dcterms:W3CDTF">2026-01-30T06:31:44Z</dcterms:modified>
  <cp:category/>
</cp:coreProperties>
</file>