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75上下水道局\業務課\経理関係\経営比較分析表\2024年度決算\"/>
    </mc:Choice>
  </mc:AlternateContent>
  <xr:revisionPtr revIDLastSave="0" documentId="13_ncr:1_{7C16BF98-FDEC-4931-BFA2-F704BC730FFE}" xr6:coauthVersionLast="47" xr6:coauthVersionMax="47" xr10:uidLastSave="{00000000-0000-0000-0000-000000000000}"/>
  <workbookProtection workbookAlgorithmName="SHA-512" workbookHashValue="xeIAnGLiSpaRMODAa5Sfih/9BqlmEr6s+XLZwPO208KttSzG7N/7XSMu+lyrroohRzvdpSi926frQQMjyi0mRQ==" workbookSaltValue="pNeAQJARviAyVDoBbaTU8A=="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BB10" i="4"/>
  <c r="AT10" i="4"/>
  <c r="AL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<sst xmlns="http://schemas.openxmlformats.org/spreadsheetml/2006/main" count="228" uniqueCount="113">
  <si>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</si>
  <si>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</si>
  <si>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</si>
  <si>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</si>
  <si>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</si>
  <si>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</si>
  <si>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</si>
  <si>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</si>
  <si>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</si>
  <si>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</si>
  <si>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</si>
  <si>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</si>
  <si>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</si>
  <si>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</si>
  <si>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</si>
  <si>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</si>
  <si>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</si>
  <si>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</si>
  <si>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</si>
  <si>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</si>
  <si>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</si>
  <si>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</si>
  <si>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</si>
  <si>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</si>
  <si>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</si>
  <si>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</si>
  <si>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</si>
  <si>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</si>
  <si>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</si>
  <si>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</si>
  <si>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</si>
  <si>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</si>
  <si>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</si>
  <si>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</si>
  <si>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</si>
  <si>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</si>
  <si>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</si>
  <si>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</si>
  <si>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</si>
  <si>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</si>
  <si>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</si>
  <si>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</si>
  <si>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</si>
  <si>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</si>
  <si>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</si>
  <si>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</si>
  <si>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</si>
  <si>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</si>
  <si>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</si>
  <si>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</si>
  <si>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</si>
  <si>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</si>
  <si>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</si>
  <si>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</si>
  <si>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</si>
  <si>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</si>
  <si>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</si>
  <si>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</si>
  <si>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</si>
  <si>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</si>
  <si>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</si>
  <si>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</si>
  <si>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</si>
  <si>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</si>
  <si>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</si>
  <si>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</si>
  <si>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</si>
  <si>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</si>
  <si>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</si>
  <si>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</si>
  <si>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</si>
  <si>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</si>
  <si>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</si>
  <si>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</si>
  <si>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</si>
  <si>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</si>
  <si>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</si>
  <si>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</si>
  <si>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</si>
  <si>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</si>
  <si>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</si>
  <si>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</si>
  <si>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</si>
  <si>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</si>
  <si>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</si>
  <si>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</si>
  <si>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</si>
  <si>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</si>
  <si>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</si>
  <si>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</si>
  <si>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</si>
  <si>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</si>
  <si>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</si>
  <si>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下松市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</si>
  <si>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</si>
  <si>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</si>
  <si>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</si>
  <si>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</si>
  <si>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</si>
  <si>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</si>
  <si>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</si>
  <si>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</si>
  <si>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</si>
  <si>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</si>
  <si>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</si>
  <si>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</si>
  <si>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</si>
  <si>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</si>
  <si>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</si>
  <si>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</si>
  <si>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下松市の水道施設は高度成長期に整備されたものが多く、老朽化し更新時期を迎えている。
　類似団体と比較して①有形固定資産減価償却率と②管路経年化率が高いのは、これらが要因と思われる。
　下松市では平成22年3月に策定（令和3年3月改定）した「下松市水道事業経営戦略」（計画期間：平成22年度～令和17年度）を基に水道施設（浄水場、配水池等）の耐震化事業を優先的に行っている。③管路更新率は令和3年度、令和5年度及び令和6年度は他の耐震化事業に重点を置いていたため低くなり、類似団体と比較しても低くなった。
　耐震化事業に比べ管路更新事業については、やや遅れをとっているが、緊急性・重要性を考慮し管路の更新を行っている。</t>
    <rPh sb="109" eb="111">
      <t>レイワ</t>
    </rPh>
    <rPh sb="112" eb="113">
      <t>ネン</t>
    </rPh>
    <rPh sb="114" eb="115">
      <t>ガツ</t>
    </rPh>
    <rPh sb="115" eb="117">
      <t>カイテイ</t>
    </rPh>
    <rPh sb="121" eb="124">
      <t>クダマツシ</t>
    </rPh>
    <rPh sb="124" eb="126">
      <t>スイドウ</t>
    </rPh>
    <rPh sb="126" eb="128">
      <t>ジギョウ</t>
    </rPh>
    <rPh sb="128" eb="130">
      <t>ケイエイ</t>
    </rPh>
    <rPh sb="130" eb="132">
      <t>センリャク</t>
    </rPh>
    <rPh sb="146" eb="148">
      <t>レイワ</t>
    </rPh>
    <rPh sb="194" eb="196">
      <t>レイワ</t>
    </rPh>
    <rPh sb="198" eb="199">
      <t>ド</t>
    </rPh>
    <rPh sb="200" eb="202">
      <t>レイワ</t>
    </rPh>
    <rPh sb="203" eb="205">
      <t>ネンド</t>
    </rPh>
    <rPh sb="205" eb="206">
      <t>オヨ</t>
    </rPh>
    <rPh sb="207" eb="209">
      <t>レイワ</t>
    </rPh>
    <rPh sb="210" eb="211">
      <t>ネン</t>
    </rPh>
    <rPh sb="211" eb="212">
      <t>ド</t>
    </rPh>
    <rPh sb="213" eb="214">
      <t>ホカ</t>
    </rPh>
    <rPh sb="215" eb="218">
      <t>タイシンカ</t>
    </rPh>
    <rPh sb="218" eb="220">
      <t>ジギョウ</t>
    </rPh>
    <rPh sb="221" eb="223">
      <t>ジュウテン</t>
    </rPh>
    <rPh sb="224" eb="225">
      <t>オ</t>
    </rPh>
    <rPh sb="241" eb="243">
      <t>ヒカク</t>
    </rPh>
    <rPh sb="246" eb="247">
      <t>ヒク</t>
    </rPh>
    <phoneticPr fontId="16"/>
  </si>
  <si>
    <t>　①経常収支比率が100％に近づき、⑤料金回収率が100％を切っていることから、厳しい経営状況に陥りつつあるといえる。
　近年、市民の節水意識と節水機器の普及により給水収益は減少傾向にあり、今後予想される人口減少、節水型社会の醸成により今後収益の増加は見込めない。さらに近年の物価高、エネルギー価格の高騰、また、減価償却費の増加等により、経営はさらに厳しさを増してくる。
　下松市の水道施設は高度成長期に整備されたものが多く、老朽化し、更新時期を迎えている。莫大な施設更新費用が必要で、その財源確保のため、経営分析を注視、有効活用し、さらなる経営基盤強化と経営効率化に努める必要がある。</t>
    <rPh sb="3" eb="4">
      <t>ツネ</t>
    </rPh>
    <rPh sb="95" eb="97">
      <t>コンゴ</t>
    </rPh>
    <rPh sb="135" eb="137">
      <t>キンネン</t>
    </rPh>
    <rPh sb="138" eb="141">
      <t>ブッカダカ</t>
    </rPh>
    <rPh sb="147" eb="149">
      <t>カカク</t>
    </rPh>
    <rPh sb="150" eb="152">
      <t>コウトウ</t>
    </rPh>
    <rPh sb="164" eb="165">
      <t>トウ</t>
    </rPh>
    <rPh sb="169" eb="171">
      <t>ケイエイ</t>
    </rPh>
    <rPh sb="175" eb="176">
      <t>キビ</t>
    </rPh>
    <rPh sb="179" eb="180">
      <t>マ</t>
    </rPh>
    <phoneticPr fontId="4"/>
  </si>
  <si>
    <t>　①経常収支比率は、悪化傾向であり、欠損金はないが（②累積欠損金比率）厳しい経営状況に陥りつつある。
　③流動比率は、令和2年度までは改善傾向にあったが、未払金及び企業債償還の負担が増加傾向にあり、類似団体の平均値より低い水準となっている。
　④企業債残高対給水収益比率は給水収益の減少と今後老朽施設の更新事業が控えていることから、増加傾向で推移していくものと思われる。
　⑤料金回収率は悪化傾向にあり、令和6年度は100％を下回った。給水収益がほぼ横這いで推移していることから主要因は物価高騰等による⑥給水原価の増加が考えられる。しかし、給水原価は全国平均及び類似団体をすでに大きく下回っており、これ以上の改善はなかなか見込めない。そのため、供給単価の改善が必要であり、水道料金改定も視野に適正な供給単価への引き上げを検討していく。
　⑦施設利用率は、大口ユーザーの使用水量減少と市民の節水意識もあって、近年は類似団体と比較しても低い水準となっている。令和3年度は大口ユーザーの生産活動がやや活発であったため、類似団体と同程度の利用率となっているが、いずれにしても施設の統廃合、ダウンサイジング等を検討していく必要がある。
　⑧有収率は、漏水対策等を講じているが、管路の老朽化も進行しているため、今後も横這いで推移していくと思われる。</t>
    <rPh sb="2" eb="4">
      <t>ケイジョウ</t>
    </rPh>
    <rPh sb="4" eb="6">
      <t>シュウシ</t>
    </rPh>
    <rPh sb="6" eb="8">
      <t>ヒリツ</t>
    </rPh>
    <rPh sb="10" eb="12">
      <t>アッカ</t>
    </rPh>
    <rPh sb="12" eb="14">
      <t>ケイコウ</t>
    </rPh>
    <rPh sb="18" eb="21">
      <t>ケッソンキン</t>
    </rPh>
    <rPh sb="27" eb="29">
      <t>ルイセキ</t>
    </rPh>
    <rPh sb="29" eb="31">
      <t>ケッソン</t>
    </rPh>
    <rPh sb="31" eb="32">
      <t>キン</t>
    </rPh>
    <rPh sb="32" eb="34">
      <t>ヒリツ</t>
    </rPh>
    <rPh sb="35" eb="36">
      <t>キビ</t>
    </rPh>
    <rPh sb="38" eb="40">
      <t>ケイエイ</t>
    </rPh>
    <rPh sb="40" eb="42">
      <t>ジョウキョウ</t>
    </rPh>
    <rPh sb="43" eb="44">
      <t>オチイ</t>
    </rPh>
    <rPh sb="59" eb="61">
      <t>レイワ</t>
    </rPh>
    <rPh sb="62" eb="63">
      <t>ネン</t>
    </rPh>
    <rPh sb="63" eb="64">
      <t>ド</t>
    </rPh>
    <rPh sb="67" eb="69">
      <t>カイゼン</t>
    </rPh>
    <rPh sb="69" eb="71">
      <t>ケイコウ</t>
    </rPh>
    <rPh sb="77" eb="80">
      <t>ミバライキン</t>
    </rPh>
    <rPh sb="80" eb="81">
      <t>オヨ</t>
    </rPh>
    <rPh sb="82" eb="84">
      <t>キギョウ</t>
    </rPh>
    <rPh sb="84" eb="85">
      <t>サイ</t>
    </rPh>
    <rPh sb="85" eb="87">
      <t>ショウカン</t>
    </rPh>
    <rPh sb="88" eb="90">
      <t>フタン</t>
    </rPh>
    <rPh sb="91" eb="93">
      <t>ゾウカ</t>
    </rPh>
    <rPh sb="93" eb="95">
      <t>ケイコウ</t>
    </rPh>
    <rPh sb="99" eb="101">
      <t>ルイジ</t>
    </rPh>
    <rPh sb="101" eb="103">
      <t>ダンタイ</t>
    </rPh>
    <rPh sb="104" eb="107">
      <t>ヘイキンチ</t>
    </rPh>
    <rPh sb="109" eb="110">
      <t>ヒク</t>
    </rPh>
    <rPh sb="111" eb="113">
      <t>スイジュン</t>
    </rPh>
    <rPh sb="136" eb="138">
      <t>キュウスイ</t>
    </rPh>
    <rPh sb="138" eb="140">
      <t>シュウエキ</t>
    </rPh>
    <rPh sb="141" eb="143">
      <t>ゲンショウ</t>
    </rPh>
    <rPh sb="144" eb="146">
      <t>コンゴ</t>
    </rPh>
    <rPh sb="146" eb="148">
      <t>ロウキュウ</t>
    </rPh>
    <rPh sb="148" eb="150">
      <t>シセツ</t>
    </rPh>
    <rPh sb="151" eb="153">
      <t>コウシン</t>
    </rPh>
    <rPh sb="153" eb="155">
      <t>ジギョウ</t>
    </rPh>
    <rPh sb="156" eb="157">
      <t>ヒカ</t>
    </rPh>
    <rPh sb="166" eb="168">
      <t>ゾウカ</t>
    </rPh>
    <rPh sb="168" eb="170">
      <t>ケイコウ</t>
    </rPh>
    <rPh sb="171" eb="173">
      <t>スイイ</t>
    </rPh>
    <rPh sb="180" eb="181">
      <t>オモ</t>
    </rPh>
    <rPh sb="188" eb="190">
      <t>リョウキン</t>
    </rPh>
    <rPh sb="190" eb="192">
      <t>カイシュウ</t>
    </rPh>
    <rPh sb="192" eb="193">
      <t>リツ</t>
    </rPh>
    <rPh sb="194" eb="196">
      <t>アッカ</t>
    </rPh>
    <rPh sb="196" eb="198">
      <t>ケイコウ</t>
    </rPh>
    <rPh sb="202" eb="204">
      <t>レイワ</t>
    </rPh>
    <rPh sb="205" eb="207">
      <t>ネンド</t>
    </rPh>
    <rPh sb="218" eb="222">
      <t>キュウスイシュウエキ</t>
    </rPh>
    <rPh sb="225" eb="227">
      <t>ヨコバ</t>
    </rPh>
    <rPh sb="229" eb="231">
      <t>スイイ</t>
    </rPh>
    <rPh sb="239" eb="242">
      <t>シュヨウイン</t>
    </rPh>
    <rPh sb="243" eb="247">
      <t>ブッカコウトウ</t>
    </rPh>
    <rPh sb="247" eb="248">
      <t>トウ</t>
    </rPh>
    <rPh sb="252" eb="254">
      <t>キュウスイ</t>
    </rPh>
    <rPh sb="254" eb="256">
      <t>ゲンカ</t>
    </rPh>
    <rPh sb="257" eb="259">
      <t>ゾウカ</t>
    </rPh>
    <rPh sb="260" eb="261">
      <t>カンガ</t>
    </rPh>
    <rPh sb="270" eb="274">
      <t>キュウスイゲンカ</t>
    </rPh>
    <rPh sb="275" eb="279">
      <t>ゼンコクヘイキン</t>
    </rPh>
    <rPh sb="279" eb="280">
      <t>オヨ</t>
    </rPh>
    <rPh sb="281" eb="285">
      <t>ルイジダンタイ</t>
    </rPh>
    <rPh sb="289" eb="290">
      <t>オオ</t>
    </rPh>
    <rPh sb="292" eb="294">
      <t>シタマワ</t>
    </rPh>
    <rPh sb="301" eb="303">
      <t>イジョウ</t>
    </rPh>
    <rPh sb="304" eb="306">
      <t>カイゼン</t>
    </rPh>
    <rPh sb="311" eb="313">
      <t>ミコ</t>
    </rPh>
    <rPh sb="322" eb="326">
      <t>キョウキュウタンカ</t>
    </rPh>
    <rPh sb="327" eb="329">
      <t>カイゼン</t>
    </rPh>
    <rPh sb="330" eb="332">
      <t>ヒツヨウ</t>
    </rPh>
    <rPh sb="343" eb="345">
      <t>シヤ</t>
    </rPh>
    <rPh sb="346" eb="348">
      <t>テキセイ</t>
    </rPh>
    <rPh sb="349" eb="353">
      <t>キョウキュウタンカ</t>
    </rPh>
    <rPh sb="355" eb="356">
      <t>ヒ</t>
    </rPh>
    <rPh sb="357" eb="358">
      <t>ア</t>
    </rPh>
    <rPh sb="360" eb="362">
      <t>ケントウ</t>
    </rPh>
    <rPh sb="391" eb="393">
      <t>シミン</t>
    </rPh>
    <rPh sb="394" eb="396">
      <t>セッスイ</t>
    </rPh>
    <rPh sb="396" eb="398">
      <t>イシキ</t>
    </rPh>
    <rPh sb="403" eb="405">
      <t>キンネン</t>
    </rPh>
    <rPh sb="427" eb="429">
      <t>レイワ</t>
    </rPh>
    <rPh sb="430" eb="432">
      <t>ネンド</t>
    </rPh>
    <rPh sb="433" eb="435">
      <t>オオグチ</t>
    </rPh>
    <rPh sb="440" eb="442">
      <t>セイサン</t>
    </rPh>
    <rPh sb="442" eb="444">
      <t>カツドウ</t>
    </rPh>
    <rPh sb="447" eb="449">
      <t>カッパツ</t>
    </rPh>
    <rPh sb="456" eb="458">
      <t>ルイジ</t>
    </rPh>
    <rPh sb="458" eb="460">
      <t>ダンタイ</t>
    </rPh>
    <rPh sb="461" eb="464">
      <t>ドウテイド</t>
    </rPh>
    <rPh sb="465" eb="468">
      <t>リヨウリツ</t>
    </rPh>
    <rPh sb="483" eb="485">
      <t>シセツ</t>
    </rPh>
    <rPh sb="486" eb="489">
      <t>トウハイゴウ</t>
    </rPh>
    <rPh sb="498" eb="499">
      <t>トウ</t>
    </rPh>
    <rPh sb="500" eb="502">
      <t>ケントウ</t>
    </rPh>
    <rPh sb="506" eb="508">
      <t>ヒツヨウ</t>
    </rPh>
    <rPh sb="522" eb="524">
      <t>タイサク</t>
    </rPh>
    <rPh sb="524" eb="525">
      <t>トウ</t>
    </rPh>
    <rPh sb="549" eb="551">
      <t>コンゴ</t>
    </rPh>
    <rPh sb="552" eb="554">
      <t>ヨコバ</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</si>
</sst>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0.45</c:v>
                </c:pt>
                <c:pt idx="2">
                  <c:v>0.9</c:v>
                </c:pt>
                <c:pt idx="3">
                  <c:v>0.47</c:v>
                </c:pt>
                <c:pt idx="4">
                  <c:v>0.28999999999999998</c:v>
                </c:pt>
              </c:numCache>
            </c:numRef>
          </c:val>
          <c:extLst>
            <c:ext xmlns:c16="http://schemas.microsoft.com/office/drawing/2014/chart" uri="{C3380CC4-5D6E-409C-BE32-E72D297353CC}">
              <c16:uniqueId val="{00000000-94A5-483A-886F-6F9268DAAA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4A5-483A-886F-6F9268DAAA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58.62</c:v>
                </c:pt>
                <c:pt idx="1">
                  <c:v>59.52</c:v>
                </c:pt>
                <c:pt idx="2">
                  <c:v>56.29</c:v>
                </c:pt>
                <c:pt idx="3">
                  <c:v>53.31</c:v>
                </c:pt>
                <c:pt idx="4">
                  <c:v>55.59</c:v>
                </c:pt>
              </c:numCache>
            </c:numRef>
          </c:val>
          <c:extLst>
            <c:ext xmlns:c16="http://schemas.microsoft.com/office/drawing/2014/chart" uri="{C3380CC4-5D6E-409C-BE32-E72D297353CC}">
              <c16:uniqueId val="{00000000-4F2F-44E5-96A2-2DBE5C0167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4F2F-44E5-96A2-2DBE5C0167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93.44</c:v>
                </c:pt>
                <c:pt idx="1">
                  <c:v>93.29</c:v>
                </c:pt>
                <c:pt idx="2">
                  <c:v>93.68</c:v>
                </c:pt>
                <c:pt idx="3">
                  <c:v>92.64</c:v>
                </c:pt>
                <c:pt idx="4">
                  <c:v>92.39</c:v>
                </c:pt>
              </c:numCache>
            </c:numRef>
          </c:val>
          <c:extLst>
            <c:ext xmlns:c16="http://schemas.microsoft.com/office/drawing/2014/chart" uri="{C3380CC4-5D6E-409C-BE32-E72D297353CC}">
              <c16:uniqueId val="{00000000-01E5-4E3E-9828-35CA450F74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1E5-4E3E-9828-35CA450F74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118.22</c:v>
                </c:pt>
                <c:pt idx="1">
                  <c:v>116.14</c:v>
                </c:pt>
                <c:pt idx="2">
                  <c:v>108.02</c:v>
                </c:pt>
                <c:pt idx="3">
                  <c:v>107.73</c:v>
                </c:pt>
                <c:pt idx="4">
                  <c:v>103.85</c:v>
                </c:pt>
              </c:numCache>
            </c:numRef>
          </c:val>
          <c:extLst>
            <c:ext xmlns:c16="http://schemas.microsoft.com/office/drawing/2014/chart" uri="{C3380CC4-5D6E-409C-BE32-E72D297353CC}">
              <c16:uniqueId val="{00000000-D499-4921-B0E8-E57E599C18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499-4921-B0E8-E57E599C18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56.18</c:v>
                </c:pt>
                <c:pt idx="1">
                  <c:v>57.25</c:v>
                </c:pt>
                <c:pt idx="2">
                  <c:v>58.06</c:v>
                </c:pt>
                <c:pt idx="3">
                  <c:v>56.73</c:v>
                </c:pt>
                <c:pt idx="4">
                  <c:v>58.3</c:v>
                </c:pt>
              </c:numCache>
            </c:numRef>
          </c:val>
          <c:extLst>
            <c:ext xmlns:c16="http://schemas.microsoft.com/office/drawing/2014/chart" uri="{C3380CC4-5D6E-409C-BE32-E72D297353CC}">
              <c16:uniqueId val="{00000000-B8F0-4BB5-93C0-8293D91DC8A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8F0-4BB5-93C0-8293D91DC8A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37.979999999999997</c:v>
                </c:pt>
                <c:pt idx="1">
                  <c:v>41.99</c:v>
                </c:pt>
                <c:pt idx="2">
                  <c:v>44.75</c:v>
                </c:pt>
                <c:pt idx="3">
                  <c:v>46.07</c:v>
                </c:pt>
                <c:pt idx="4">
                  <c:v>47.31</c:v>
                </c:pt>
              </c:numCache>
            </c:numRef>
          </c:val>
          <c:extLst>
            <c:ext xmlns:c16="http://schemas.microsoft.com/office/drawing/2014/chart" uri="{C3380CC4-5D6E-409C-BE32-E72D297353CC}">
              <c16:uniqueId val="{00000000-BD4A-4A15-B782-8964C64A52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D4A-4A15-B782-8964C64A52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A1-42A7-98E0-79024FB943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2A1-42A7-98E0-79024FB943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480.5</c:v>
                </c:pt>
                <c:pt idx="1">
                  <c:v>352.52</c:v>
                </c:pt>
                <c:pt idx="2">
                  <c:v>339.92</c:v>
                </c:pt>
                <c:pt idx="3">
                  <c:v>243.57</c:v>
                </c:pt>
                <c:pt idx="4">
                  <c:v>300.68</c:v>
                </c:pt>
              </c:numCache>
            </c:numRef>
          </c:val>
          <c:extLst>
            <c:ext xmlns:c16="http://schemas.microsoft.com/office/drawing/2014/chart" uri="{C3380CC4-5D6E-409C-BE32-E72D297353CC}">
              <c16:uniqueId val="{00000000-8B9D-40EA-A775-61BC440DFA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B9D-40EA-A775-61BC440DFA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282.05</c:v>
                </c:pt>
                <c:pt idx="1">
                  <c:v>294.67</c:v>
                </c:pt>
                <c:pt idx="2">
                  <c:v>308.25</c:v>
                </c:pt>
                <c:pt idx="3">
                  <c:v>335.26</c:v>
                </c:pt>
                <c:pt idx="4">
                  <c:v>330.36</c:v>
                </c:pt>
              </c:numCache>
            </c:numRef>
          </c:val>
          <c:extLst>
            <c:ext xmlns:c16="http://schemas.microsoft.com/office/drawing/2014/chart" uri="{C3380CC4-5D6E-409C-BE32-E72D297353CC}">
              <c16:uniqueId val="{00000000-A324-49E6-B9CF-AB51B2FEB0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324-49E6-B9CF-AB51B2FEB0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107.33</c:v>
                </c:pt>
                <c:pt idx="1">
                  <c:v>105.11</c:v>
                </c:pt>
                <c:pt idx="2">
                  <c:v>100.85</c:v>
                </c:pt>
                <c:pt idx="3">
                  <c:v>100.32</c:v>
                </c:pt>
                <c:pt idx="4">
                  <c:v>95.61</c:v>
                </c:pt>
              </c:numCache>
            </c:numRef>
          </c:val>
          <c:extLst>
            <c:ext xmlns:c16="http://schemas.microsoft.com/office/drawing/2014/chart" uri="{C3380CC4-5D6E-409C-BE32-E72D297353CC}">
              <c16:uniqueId val="{00000000-5F7C-4C9C-B760-624D82AFB7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5F7C-4C9C-B760-624D82AFB7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74.849999999999994</c:v>
                </c:pt>
                <c:pt idx="1">
                  <c:v>73.95</c:v>
                </c:pt>
                <c:pt idx="2">
                  <c:v>80.400000000000006</c:v>
                </c:pt>
                <c:pt idx="3">
                  <c:v>83.48</c:v>
                </c:pt>
                <c:pt idx="4">
                  <c:v>84.71</c:v>
                </c:pt>
              </c:numCache>
            </c:numRef>
          </c:val>
          <c:extLst>
            <c:ext xmlns:c16="http://schemas.microsoft.com/office/drawing/2014/chart" uri="{C3380CC4-5D6E-409C-BE32-E72D297353CC}">
              <c16:uniqueId val="{00000000-82CE-4562-B71E-F7EFAACBEE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2CE-4562-B71E-F7EFAACBEE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山口県　下松市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f>データ!$R$6</f>
        <v>56637</v>
      </c>
      <c r="AM8" s="44"/>
      <c r="AN8" s="44"/>
      <c r="AO8" s="44"/>
      <c r="AP8" s="44"/>
      <c r="AQ8" s="44"/>
      <c r="AR8" s="44"/>
      <c r="AS8" s="44"/>
      <c r="AT8" s="45">
        <f>データ!$S$6</f>
        <v>89.34</v>
      </c>
      <c r="AU8" s="46"/>
      <c r="AV8" s="46"/>
      <c r="AW8" s="46"/>
      <c r="AX8" s="46"/>
      <c r="AY8" s="46"/>
      <c r="AZ8" s="46"/>
      <c r="BA8" s="46"/>
      <c r="BB8" s="47">
        <f>データ!$T$6</f>
        <v>633.95000000000005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75.86</v>
      </c>
      <c r="J10" s="46"/>
      <c r="K10" s="46"/>
      <c r="L10" s="46"/>
      <c r="M10" s="46"/>
      <c r="N10" s="46"/>
      <c r="O10" s="80"/>
      <c r="P10" s="47">
        <f>データ!$P$6</f>
        <v>98.09</v>
      </c>
      <c r="Q10" s="47"/>
      <c r="R10" s="47"/>
      <c r="S10" s="47"/>
      <c r="T10" s="47"/>
      <c r="U10" s="47"/>
      <c r="V10" s="47"/>
      <c r="W10" s="44">
        <f>データ!$Q$6</f>
        <v>1534</v>
      </c>
      <c r="X10" s="44"/>
      <c r="Y10" s="44"/>
      <c r="Z10" s="44"/>
      <c r="AA10" s="44"/>
      <c r="AB10" s="44"/>
      <c r="AC10" s="44"/>
      <c r="AD10" s="2"/>
      <c r="AE10" s="2"/>
      <c r="AF10" s="2"/>
      <c r="AG10" s="2"/>
      <c r="AH10" s="2"/>
      <c r="AI10" s="2"/>
      <c r="AJ10" s="2"/>
      <c r="AK10" s="2"/>
      <c r="AL10" s="44">
        <f>データ!$U$6</f>
        <v>55269</v>
      </c>
      <c r="AM10" s="44"/>
      <c r="AN10" s="44"/>
      <c r="AO10" s="44"/>
      <c r="AP10" s="44"/>
      <c r="AQ10" s="44"/>
      <c r="AR10" s="44"/>
      <c r="AS10" s="44"/>
      <c r="AT10" s="45">
        <f>データ!$V$6</f>
        <v>44.39</v>
      </c>
      <c r="AU10" s="46"/>
      <c r="AV10" s="46"/>
      <c r="AW10" s="46"/>
      <c r="AX10" s="46"/>
      <c r="AY10" s="46"/>
      <c r="AZ10" s="46"/>
      <c r="BA10" s="46"/>
      <c r="BB10" s="47">
        <f>データ!$W$6</f>
        <v>1245.08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83FWgnICFhNTfFFPPrhMcUxKYKssa5ZZhwP6rQxo4DDJ0BtPSiegmcwATXhbRMnJMbzMmHU0EUfJA+KEp41gg==" saltValue="bQvqWPi55HPhPYWJLA5u0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352071</v>
      </c>
      <c r="D6" s="20">
        <f t="shared" si="3"/>
        <v>46</v>
      </c>
      <c r="E6" s="20">
        <f t="shared" si="3"/>
        <v>1</v>
      </c>
      <c r="F6" s="20">
        <f t="shared" si="3"/>
        <v>0</v>
      </c>
      <c r="G6" s="20">
        <f t="shared" si="3"/>
        <v>1</v>
      </c>
      <c r="H6" s="20" t="str">
        <f t="shared" si="3"/>
        <v>山口県　下松市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75.86</v>
      </c>
      <c r="P6" s="21">
        <f t="shared" si="3"/>
        <v>98.09</v>
      </c>
      <c r="Q6" s="21">
        <f t="shared" si="3"/>
        <v>1534</v>
      </c>
      <c r="R6" s="21">
        <f t="shared" si="3"/>
        <v>56637</v>
      </c>
      <c r="S6" s="21">
        <f t="shared" si="3"/>
        <v>89.34</v>
      </c>
      <c r="T6" s="21">
        <f t="shared" si="3"/>
        <v>633.95000000000005</v>
      </c>
      <c r="U6" s="21">
        <f t="shared" si="3"/>
        <v>55269</v>
      </c>
      <c r="V6" s="21">
        <f t="shared" si="3"/>
        <v>44.39</v>
      </c>
      <c r="W6" s="21">
        <f t="shared" si="3"/>
        <v>1245.08</v>
      </c>
      <c r="X6" s="22">
        <f>IF(X7="",NA(),X7)</f>
        <v>118.22</v>
      </c>
      <c r="Y6" s="22">
        <f t="shared" ref="Y6:AG6" si="4">IF(Y7="",NA(),Y7)</f>
        <v>116.14</v>
      </c>
      <c r="Z6" s="22">
        <f t="shared" si="4"/>
        <v>108.02</v>
      </c>
      <c r="AA6" s="22">
        <f t="shared" si="4"/>
        <v>107.73</v>
      </c>
      <c r="AB6" s="22">
        <f t="shared" si="4"/>
        <v>103.85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480.5</v>
      </c>
      <c r="AU6" s="22">
        <f t="shared" ref="AU6:BC6" si="6">IF(AU7="",NA(),AU7)</f>
        <v>352.52</v>
      </c>
      <c r="AV6" s="22">
        <f t="shared" si="6"/>
        <v>339.92</v>
      </c>
      <c r="AW6" s="22">
        <f t="shared" si="6"/>
        <v>243.57</v>
      </c>
      <c r="AX6" s="22">
        <f t="shared" si="6"/>
        <v>300.68</v>
      </c>
      <c r="AY6" s="22">
        <f t="shared" si="6"/>
        <v>350.79</v>
      </c>
      <c r="AZ6" s="22">
        <f t="shared" si="6"/>
        <v>354.57</v>
      </c>
      <c r="BA6" s="22">
        <f t="shared" si="6"/>
        <v>357.74</v>
      </c>
      <c r="BB6" s="22">
        <f t="shared" si="6"/>
        <v>344.88</v>
      </c>
      <c r="BC6" s="22">
        <f t="shared" si="6"/>
        <v>326.02</v>
      </c>
      <c r="BD6" s="21" t="str">
        <f>IF(BD7="","",IF(BD7="-","【-】","【"&amp;SUBSTITUTE(TEXT(BD7,"#,##0.00"),"-","△")&amp;"】"))</f>
        <v>【239.69】</v>
      </c>
      <c r="BE6" s="22">
        <f>IF(BE7="",NA(),BE7)</f>
        <v>282.05</v>
      </c>
      <c r="BF6" s="22">
        <f t="shared" ref="BF6:BN6" si="7">IF(BF7="",NA(),BF7)</f>
        <v>294.67</v>
      </c>
      <c r="BG6" s="22">
        <f t="shared" si="7"/>
        <v>308.25</v>
      </c>
      <c r="BH6" s="22">
        <f t="shared" si="7"/>
        <v>335.26</v>
      </c>
      <c r="BI6" s="22">
        <f t="shared" si="7"/>
        <v>330.36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107.33</v>
      </c>
      <c r="BQ6" s="22">
        <f t="shared" ref="BQ6:BY6" si="8">IF(BQ7="",NA(),BQ7)</f>
        <v>105.11</v>
      </c>
      <c r="BR6" s="22">
        <f t="shared" si="8"/>
        <v>100.85</v>
      </c>
      <c r="BS6" s="22">
        <f t="shared" si="8"/>
        <v>100.32</v>
      </c>
      <c r="BT6" s="22">
        <f t="shared" si="8"/>
        <v>95.61</v>
      </c>
      <c r="BU6" s="22">
        <f t="shared" si="8"/>
        <v>100.85</v>
      </c>
      <c r="BV6" s="22">
        <f t="shared" si="8"/>
        <v>103.79</v>
      </c>
      <c r="BW6" s="22">
        <f t="shared" si="8"/>
        <v>98.3</v>
      </c>
      <c r="BX6" s="22">
        <f t="shared" si="8"/>
        <v>98.89</v>
      </c>
      <c r="BY6" s="22">
        <f t="shared" si="8"/>
        <v>99.25</v>
      </c>
      <c r="BZ6" s="21" t="str">
        <f>IF(BZ7="","",IF(BZ7="-","【-】","【"&amp;SUBSTITUTE(TEXT(BZ7,"#,##0.00"),"-","△")&amp;"】"))</f>
        <v>【97.59】</v>
      </c>
      <c r="CA6" s="22">
        <f>IF(CA7="",NA(),CA7)</f>
        <v>74.849999999999994</v>
      </c>
      <c r="CB6" s="22">
        <f t="shared" ref="CB6:CJ6" si="9">IF(CB7="",NA(),CB7)</f>
        <v>73.95</v>
      </c>
      <c r="CC6" s="22">
        <f t="shared" si="9"/>
        <v>80.400000000000006</v>
      </c>
      <c r="CD6" s="22">
        <f t="shared" si="9"/>
        <v>83.48</v>
      </c>
      <c r="CE6" s="22">
        <f t="shared" si="9"/>
        <v>84.71</v>
      </c>
      <c r="CF6" s="22">
        <f t="shared" si="9"/>
        <v>167.1</v>
      </c>
      <c r="CG6" s="22">
        <f t="shared" si="9"/>
        <v>167.86</v>
      </c>
      <c r="CH6" s="22">
        <f t="shared" si="9"/>
        <v>173.68</v>
      </c>
      <c r="CI6" s="22">
        <f t="shared" si="9"/>
        <v>174.52</v>
      </c>
      <c r="CJ6" s="22">
        <f t="shared" si="9"/>
        <v>178.92</v>
      </c>
      <c r="CK6" s="21" t="str">
        <f>IF(CK7="","",IF(CK7="-","【-】","【"&amp;SUBSTITUTE(TEXT(CK7,"#,##0.00"),"-","△")&amp;"】"))</f>
        <v>【181.66】</v>
      </c>
      <c r="CL6" s="22">
        <f>IF(CL7="",NA(),CL7)</f>
        <v>58.62</v>
      </c>
      <c r="CM6" s="22">
        <f t="shared" ref="CM6:CU6" si="10">IF(CM7="",NA(),CM7)</f>
        <v>59.52</v>
      </c>
      <c r="CN6" s="22">
        <f t="shared" si="10"/>
        <v>56.29</v>
      </c>
      <c r="CO6" s="22">
        <f t="shared" si="10"/>
        <v>53.31</v>
      </c>
      <c r="CP6" s="22">
        <f t="shared" si="10"/>
        <v>55.59</v>
      </c>
      <c r="CQ6" s="22">
        <f t="shared" si="10"/>
        <v>59.91</v>
      </c>
      <c r="CR6" s="22">
        <f t="shared" si="10"/>
        <v>59.4</v>
      </c>
      <c r="CS6" s="22">
        <f t="shared" si="10"/>
        <v>59.24</v>
      </c>
      <c r="CT6" s="22">
        <f t="shared" si="10"/>
        <v>58.77</v>
      </c>
      <c r="CU6" s="22">
        <f t="shared" si="10"/>
        <v>59.17</v>
      </c>
      <c r="CV6" s="21" t="str">
        <f>IF(CV7="","",IF(CV7="-","【-】","【"&amp;SUBSTITUTE(TEXT(CV7,"#,##0.00"),"-","△")&amp;"】"))</f>
        <v>【60.21】</v>
      </c>
      <c r="CW6" s="22">
        <f>IF(CW7="",NA(),CW7)</f>
        <v>93.44</v>
      </c>
      <c r="CX6" s="22">
        <f t="shared" ref="CX6:DF6" si="11">IF(CX7="",NA(),CX7)</f>
        <v>93.29</v>
      </c>
      <c r="CY6" s="22">
        <f t="shared" si="11"/>
        <v>93.68</v>
      </c>
      <c r="CZ6" s="22">
        <f t="shared" si="11"/>
        <v>92.64</v>
      </c>
      <c r="DA6" s="22">
        <f t="shared" si="11"/>
        <v>92.39</v>
      </c>
      <c r="DB6" s="22">
        <f t="shared" si="11"/>
        <v>87.26</v>
      </c>
      <c r="DC6" s="22">
        <f t="shared" si="11"/>
        <v>87.57</v>
      </c>
      <c r="DD6" s="22">
        <f t="shared" si="11"/>
        <v>87.26</v>
      </c>
      <c r="DE6" s="22">
        <f t="shared" si="11"/>
        <v>86.95</v>
      </c>
      <c r="DF6" s="22">
        <f t="shared" si="11"/>
        <v>86.58</v>
      </c>
      <c r="DG6" s="21" t="str">
        <f>IF(DG7="","",IF(DG7="-","【-】","【"&amp;SUBSTITUTE(TEXT(DG7,"#,##0.00"),"-","△")&amp;"】"))</f>
        <v>【89.21】</v>
      </c>
      <c r="DH6" s="22">
        <f>IF(DH7="",NA(),DH7)</f>
        <v>56.18</v>
      </c>
      <c r="DI6" s="22">
        <f t="shared" ref="DI6:DQ6" si="12">IF(DI7="",NA(),DI7)</f>
        <v>57.25</v>
      </c>
      <c r="DJ6" s="22">
        <f t="shared" si="12"/>
        <v>58.06</v>
      </c>
      <c r="DK6" s="22">
        <f t="shared" si="12"/>
        <v>56.73</v>
      </c>
      <c r="DL6" s="22">
        <f t="shared" si="12"/>
        <v>58.3</v>
      </c>
      <c r="DM6" s="22">
        <f t="shared" si="12"/>
        <v>49.2</v>
      </c>
      <c r="DN6" s="22">
        <f t="shared" si="12"/>
        <v>50.01</v>
      </c>
      <c r="DO6" s="22">
        <f t="shared" si="12"/>
        <v>50.99</v>
      </c>
      <c r="DP6" s="22">
        <f t="shared" si="12"/>
        <v>51.79</v>
      </c>
      <c r="DQ6" s="22">
        <f t="shared" si="12"/>
        <v>52.02</v>
      </c>
      <c r="DR6" s="21" t="str">
        <f>IF(DR7="","",IF(DR7="-","【-】","【"&amp;SUBSTITUTE(TEXT(DR7,"#,##0.00"),"-","△")&amp;"】"))</f>
        <v>【52.41】</v>
      </c>
      <c r="DS6" s="22">
        <f>IF(DS7="",NA(),DS7)</f>
        <v>37.979999999999997</v>
      </c>
      <c r="DT6" s="22">
        <f t="shared" ref="DT6:EB6" si="13">IF(DT7="",NA(),DT7)</f>
        <v>41.99</v>
      </c>
      <c r="DU6" s="22">
        <f t="shared" si="13"/>
        <v>44.75</v>
      </c>
      <c r="DV6" s="22">
        <f t="shared" si="13"/>
        <v>46.07</v>
      </c>
      <c r="DW6" s="22">
        <f t="shared" si="13"/>
        <v>47.31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0.73</v>
      </c>
      <c r="EE6" s="22">
        <f t="shared" ref="EE6:EM6" si="14">IF(EE7="",NA(),EE7)</f>
        <v>0.45</v>
      </c>
      <c r="EF6" s="22">
        <f t="shared" si="14"/>
        <v>0.9</v>
      </c>
      <c r="EG6" s="22">
        <f t="shared" si="14"/>
        <v>0.47</v>
      </c>
      <c r="EH6" s="22">
        <f t="shared" si="14"/>
        <v>0.28999999999999998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352071</v>
      </c>
      <c r="D7" s="24">
        <v>46</v>
      </c>
      <c r="E7" s="24">
        <v>1</v>
      </c>
      <c r="F7" s="24">
        <v>0</v>
      </c>
      <c r="G7" s="24">
        <v>1</v>
      </c>
      <c r="H7" s="24" t="s">
        <v>93</v>
      </c>
      <c r="I7" s="24" t="s">
        <v>94</v>
      </c>
      <c r="J7" s="24" t="s">
        <v>95</v>
      </c>
      <c r="K7" s="24" t="s">
        <v>96</v>
      </c>
      <c r="L7" s="24" t="s">
        <v>97</v>
      </c>
      <c r="M7" s="24" t="s">
        <v>98</v>
      </c>
      <c r="N7" s="25" t="s">
        <v>99</v>
      </c>
      <c r="O7" s="25">
        <v>75.86</v>
      </c>
      <c r="P7" s="25">
        <v>98.09</v>
      </c>
      <c r="Q7" s="25">
        <v>1534</v>
      </c>
      <c r="R7" s="25">
        <v>56637</v>
      </c>
      <c r="S7" s="25">
        <v>89.34</v>
      </c>
      <c r="T7" s="25">
        <v>633.95000000000005</v>
      </c>
      <c r="U7" s="25">
        <v>55269</v>
      </c>
      <c r="V7" s="25">
        <v>44.39</v>
      </c>
      <c r="W7" s="25">
        <v>1245.08</v>
      </c>
      <c r="X7" s="25">
        <v>118.22</v>
      </c>
      <c r="Y7" s="25">
        <v>116.14</v>
      </c>
      <c r="Z7" s="25">
        <v>108.02</v>
      </c>
      <c r="AA7" s="25">
        <v>107.73</v>
      </c>
      <c r="AB7" s="25">
        <v>103.85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480.5</v>
      </c>
      <c r="AU7" s="25">
        <v>352.52</v>
      </c>
      <c r="AV7" s="25">
        <v>339.92</v>
      </c>
      <c r="AW7" s="25">
        <v>243.57</v>
      </c>
      <c r="AX7" s="25">
        <v>300.68</v>
      </c>
      <c r="AY7" s="25">
        <v>350.79</v>
      </c>
      <c r="AZ7" s="25">
        <v>354.57</v>
      </c>
      <c r="BA7" s="25">
        <v>357.74</v>
      </c>
      <c r="BB7" s="25">
        <v>344.88</v>
      </c>
      <c r="BC7" s="25">
        <v>326.02</v>
      </c>
      <c r="BD7" s="25">
        <v>239.69</v>
      </c>
      <c r="BE7" s="25">
        <v>282.05</v>
      </c>
      <c r="BF7" s="25">
        <v>294.67</v>
      </c>
      <c r="BG7" s="25">
        <v>308.25</v>
      </c>
      <c r="BH7" s="25">
        <v>335.26</v>
      </c>
      <c r="BI7" s="25">
        <v>330.36</v>
      </c>
      <c r="BJ7" s="25">
        <v>322.92</v>
      </c>
      <c r="BK7" s="25">
        <v>303.45999999999998</v>
      </c>
      <c r="BL7" s="25">
        <v>307.27999999999997</v>
      </c>
      <c r="BM7" s="25">
        <v>304.02</v>
      </c>
      <c r="BN7" s="25">
        <v>300.54000000000002</v>
      </c>
      <c r="BO7" s="25">
        <v>264.86</v>
      </c>
      <c r="BP7" s="25">
        <v>107.33</v>
      </c>
      <c r="BQ7" s="25">
        <v>105.11</v>
      </c>
      <c r="BR7" s="25">
        <v>100.85</v>
      </c>
      <c r="BS7" s="25">
        <v>100.32</v>
      </c>
      <c r="BT7" s="25">
        <v>95.61</v>
      </c>
      <c r="BU7" s="25">
        <v>100.85</v>
      </c>
      <c r="BV7" s="25">
        <v>103.79</v>
      </c>
      <c r="BW7" s="25">
        <v>98.3</v>
      </c>
      <c r="BX7" s="25">
        <v>98.89</v>
      </c>
      <c r="BY7" s="25">
        <v>99.25</v>
      </c>
      <c r="BZ7" s="25">
        <v>97.59</v>
      </c>
      <c r="CA7" s="25">
        <v>74.849999999999994</v>
      </c>
      <c r="CB7" s="25">
        <v>73.95</v>
      </c>
      <c r="CC7" s="25">
        <v>80.400000000000006</v>
      </c>
      <c r="CD7" s="25">
        <v>83.48</v>
      </c>
      <c r="CE7" s="25">
        <v>84.71</v>
      </c>
      <c r="CF7" s="25">
        <v>167.1</v>
      </c>
      <c r="CG7" s="25">
        <v>167.86</v>
      </c>
      <c r="CH7" s="25">
        <v>173.68</v>
      </c>
      <c r="CI7" s="25">
        <v>174.52</v>
      </c>
      <c r="CJ7" s="25">
        <v>178.92</v>
      </c>
      <c r="CK7" s="25">
        <v>181.66</v>
      </c>
      <c r="CL7" s="25">
        <v>58.62</v>
      </c>
      <c r="CM7" s="25">
        <v>59.52</v>
      </c>
      <c r="CN7" s="25">
        <v>56.29</v>
      </c>
      <c r="CO7" s="25">
        <v>53.31</v>
      </c>
      <c r="CP7" s="25">
        <v>55.59</v>
      </c>
      <c r="CQ7" s="25">
        <v>59.91</v>
      </c>
      <c r="CR7" s="25">
        <v>59.4</v>
      </c>
      <c r="CS7" s="25">
        <v>59.24</v>
      </c>
      <c r="CT7" s="25">
        <v>58.77</v>
      </c>
      <c r="CU7" s="25">
        <v>59.17</v>
      </c>
      <c r="CV7" s="25">
        <v>60.21</v>
      </c>
      <c r="CW7" s="25">
        <v>93.44</v>
      </c>
      <c r="CX7" s="25">
        <v>93.29</v>
      </c>
      <c r="CY7" s="25">
        <v>93.68</v>
      </c>
      <c r="CZ7" s="25">
        <v>92.64</v>
      </c>
      <c r="DA7" s="25">
        <v>92.39</v>
      </c>
      <c r="DB7" s="25">
        <v>87.26</v>
      </c>
      <c r="DC7" s="25">
        <v>87.57</v>
      </c>
      <c r="DD7" s="25">
        <v>87.26</v>
      </c>
      <c r="DE7" s="25">
        <v>86.95</v>
      </c>
      <c r="DF7" s="25">
        <v>86.58</v>
      </c>
      <c r="DG7" s="25">
        <v>89.21</v>
      </c>
      <c r="DH7" s="25">
        <v>56.18</v>
      </c>
      <c r="DI7" s="25">
        <v>57.25</v>
      </c>
      <c r="DJ7" s="25">
        <v>58.06</v>
      </c>
      <c r="DK7" s="25">
        <v>56.73</v>
      </c>
      <c r="DL7" s="25">
        <v>58.3</v>
      </c>
      <c r="DM7" s="25">
        <v>49.2</v>
      </c>
      <c r="DN7" s="25">
        <v>50.01</v>
      </c>
      <c r="DO7" s="25">
        <v>50.99</v>
      </c>
      <c r="DP7" s="25">
        <v>51.79</v>
      </c>
      <c r="DQ7" s="25">
        <v>52.02</v>
      </c>
      <c r="DR7" s="25">
        <v>52.41</v>
      </c>
      <c r="DS7" s="25">
        <v>37.979999999999997</v>
      </c>
      <c r="DT7" s="25">
        <v>41.99</v>
      </c>
      <c r="DU7" s="25">
        <v>44.75</v>
      </c>
      <c r="DV7" s="25">
        <v>46.07</v>
      </c>
      <c r="DW7" s="25">
        <v>47.31</v>
      </c>
      <c r="DX7" s="25">
        <v>18.329999999999998</v>
      </c>
      <c r="DY7" s="25">
        <v>20.27</v>
      </c>
      <c r="DZ7" s="25">
        <v>21.69</v>
      </c>
      <c r="EA7" s="25">
        <v>23.19</v>
      </c>
      <c r="EB7" s="25">
        <v>24.61</v>
      </c>
      <c r="EC7" s="25">
        <v>26.78</v>
      </c>
      <c r="ED7" s="25">
        <v>0.73</v>
      </c>
      <c r="EE7" s="25">
        <v>0.45</v>
      </c>
      <c r="EF7" s="25">
        <v>0.9</v>
      </c>
      <c r="EG7" s="25">
        <v>0.47</v>
      </c>
      <c r="EH7" s="25">
        <v>0.28999999999999998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岡村 航平</cp:lastModifiedBy>
  <cp:lastPrinted>2026-02-02T02:45:38Z</cp:lastPrinted>
  <dcterms:created xsi:type="dcterms:W3CDTF">2025-12-12T09:21:56Z</dcterms:created>
  <dcterms:modified xsi:type="dcterms:W3CDTF">2026-02-03T04:11:07Z</dcterms:modified>
  <cp:category/>
</cp:coreProperties>
</file>