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2133.inet.city.kudamatsu.lg.jp\Home$\a1406\Desktop\"/>
    </mc:Choice>
  </mc:AlternateContent>
  <workbookProtection workbookAlgorithmName="SHA-512" workbookHashValue="a8jumi9CAp9jxC3qt1HCUbixD+gfw3/rtIsXrU1tE5YdhE4/7sgi0WWxwenwGJESRTpazRanuqmvPsjwW2KoKw==" workbookSaltValue="2DOB77NIskUfISFeRHx9LA==" workbookSpinCount="100000" lockStructure="1"/>
  <bookViews>
    <workbookView xWindow="0" yWindow="0" windowWidth="20490" windowHeight="76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<sst xmlns="http://schemas.openxmlformats.org/spreadsheetml/2006/main" count="228" uniqueCount="113">
  <si>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</si>
  <si>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</si>
  <si>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</si>
  <si>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</si>
  <si>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</si>
  <si>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</si>
  <si>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</si>
  <si>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</si>
  <si>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</si>
  <si>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</si>
  <si>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</si>
  <si>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</si>
  <si>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</si>
  <si>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</si>
  <si>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</si>
  <si>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</si>
  <si>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</si>
  <si>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</si>
  <si>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</si>
  <si>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</si>
  <si>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</si>
  <si>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</si>
  <si>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</si>
  <si>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</si>
  <si>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</si>
  <si>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</si>
  <si>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</si>
  <si>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</si>
  <si>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</si>
  <si>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</si>
  <si>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</si>
  <si>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</si>
  <si>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</si>
  <si>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</si>
  <si>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</si>
  <si>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</si>
  <si>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</si>
  <si>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</si>
  <si>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</si>
  <si>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</si>
  <si>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</si>
  <si>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</si>
  <si>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</si>
  <si>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</si>
  <si>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</si>
  <si>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</si>
  <si>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</si>
  <si>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</si>
  <si>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</si>
  <si>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</si>
  <si>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</si>
  <si>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</si>
  <si>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</si>
  <si>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</si>
  <si>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</si>
  <si>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</si>
  <si>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</si>
  <si>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</si>
  <si>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</si>
  <si>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</si>
  <si>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</si>
  <si>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</si>
  <si>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</si>
  <si>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</si>
  <si>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</si>
  <si>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</si>
  <si>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</si>
  <si>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</si>
  <si>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</si>
  <si>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</si>
  <si>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</si>
  <si>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</si>
  <si>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</si>
  <si>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</si>
  <si>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</si>
  <si>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</si>
  <si>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</si>
  <si>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</si>
  <si>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</si>
  <si>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</si>
  <si>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</si>
  <si>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</si>
  <si>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</si>
  <si>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</si>
  <si>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</si>
  <si>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</si>
  <si>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</si>
  <si>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</si>
  <si>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</si>
  <si>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</si>
  <si>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</si>
  <si>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</si>
  <si>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</si>
  <si>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</si>
  <si>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</si>
  <si>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</si>
  <si>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</si>
  <si>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</si>
  <si>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</si>
  <si>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</si>
  <si>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</si>
  <si>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</si>
  <si>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</si>
  <si>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</si>
  <si>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</si>
  <si>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</si>
  <si>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</si>
  <si>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</si>
  <si>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</si>
  <si>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</si>
  <si>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下松市の水道施設は高度成長期に整備されたものが多く、老朽化し更新時期を迎えている。
　類似団体と比較して①有形固定資産減価償却率と②管路経年化率が高いのは、これらが要因と思われる。
　下松市では平成22年3月に策定（令和3年3月改定）した「下松市水道事業経営戦略」（計画期間：平成22年度～令和17年度）を基に水道施設（浄水場、配水池等）の耐震化事業を優先的に行っている。③管路更新率は類似団体と比較しても概ね良いが、令和元年度及び令和3年度は他の耐震化事業に重点を置いていたため低くなり、類似団体と比較しても低くなった。
　耐震化事業に比べ管路更新事業については、やや遅れをとっているが、緊急性・重要性を考慮し管路の更新を行っている。</t>
    <rPh sb="109" eb="111">
      <t>レイワ</t>
    </rPh>
    <rPh sb="112" eb="113">
      <t>ネン</t>
    </rPh>
    <rPh sb="114" eb="115">
      <t>ガツ</t>
    </rPh>
    <rPh sb="115" eb="117">
      <t>カイテイ</t>
    </rPh>
    <rPh sb="121" eb="124">
      <t>クダマツシ</t>
    </rPh>
    <rPh sb="124" eb="126">
      <t>スイドウ</t>
    </rPh>
    <rPh sb="126" eb="128">
      <t>ジギョウ</t>
    </rPh>
    <rPh sb="128" eb="130">
      <t>ケイエイ</t>
    </rPh>
    <rPh sb="130" eb="132">
      <t>センリャク</t>
    </rPh>
    <rPh sb="146" eb="148">
      <t>レイワ</t>
    </rPh>
    <rPh sb="204" eb="205">
      <t>オオム</t>
    </rPh>
    <rPh sb="206" eb="207">
      <t>ヨ</t>
    </rPh>
    <rPh sb="210" eb="212">
      <t>レイワ</t>
    </rPh>
    <rPh sb="212" eb="214">
      <t>ガンネン</t>
    </rPh>
    <rPh sb="214" eb="215">
      <t>ド</t>
    </rPh>
    <rPh sb="215" eb="216">
      <t>オヨ</t>
    </rPh>
    <rPh sb="217" eb="219">
      <t>レイワ</t>
    </rPh>
    <rPh sb="220" eb="222">
      <t>ネンド</t>
    </rPh>
    <rPh sb="223" eb="224">
      <t>ホカ</t>
    </rPh>
    <rPh sb="225" eb="228">
      <t>タイシンカ</t>
    </rPh>
    <rPh sb="228" eb="230">
      <t>ジギョウ</t>
    </rPh>
    <rPh sb="231" eb="233">
      <t>ジュウテン</t>
    </rPh>
    <rPh sb="234" eb="235">
      <t>オ</t>
    </rPh>
    <rPh sb="251" eb="253">
      <t>ヒカク</t>
    </rPh>
    <rPh sb="256" eb="257">
      <t>ヒク</t>
    </rPh>
    <phoneticPr fontId="16"/>
  </si>
  <si>
    <t>　現状では健全な経営状況といえる。
　近年、市民の節水意識と節水機器の普及により給水収益は減少傾向にあり、今後予想される人口減少、節水型社会の醸成により今後収益の増加は見込めない。さらに近年の物価高、エネルギー価格の高騰、また、減価償却費の増加等により、経営はさらに厳しさを増してくる。
　下松市の水道施設は高度成長期に整備されたものが多く、老朽化し、更新時期を迎えている。莫大な施設更新費用が必要で、その財源確保のため、経営分析を注視、有効活用し、さらなる経営基盤強化と経営効率化に努める必要がある。</t>
    <rPh sb="1" eb="3">
      <t>ゲンジョウ</t>
    </rPh>
    <rPh sb="53" eb="55">
      <t>コンゴ</t>
    </rPh>
    <rPh sb="93" eb="95">
      <t>キンネン</t>
    </rPh>
    <rPh sb="96" eb="99">
      <t>ブッカダカ</t>
    </rPh>
    <rPh sb="105" eb="107">
      <t>カカク</t>
    </rPh>
    <rPh sb="108" eb="110">
      <t>コウトウ</t>
    </rPh>
    <rPh sb="122" eb="123">
      <t>トウ</t>
    </rPh>
    <rPh sb="127" eb="129">
      <t>ケイエイ</t>
    </rPh>
    <rPh sb="133" eb="134">
      <t>キビ</t>
    </rPh>
    <rPh sb="137" eb="138">
      <t>マ</t>
    </rPh>
    <phoneticPr fontId="4"/>
  </si>
  <si>
    <t>　①経常収支比率は、減少傾向であるが、100％を上回っており、欠損金はなく（②累積欠損金比率）健全な経営状態である。
　③流動比率は、改善傾向にあったが、令和3年度は年度末に建設改良事業の未払金を計上したため、類似団体の平均値を下回っている。④企業債残高対給水収益比率は給水収益の減少と今後老朽施設の更新事業が控えていることから、増加傾向で推移していくものと思われる。
　⑤料金回収率は、給水収益の減少等で減少傾向にあるが、100％を上回り、⑥給水原価が全国平均値及び類似団体平均値を大きく下回っていることから、給水に係る費用が給水収益で賄うことができていると言える。浄水場が高地にあり、自然流下で効率よく市街地に配水することで動力費を抑え、収入面では大口ユーザーによる安定した給水収益を得られていることが要因と思われる。
　⑦施設利用率は、大口ユーザーの使用水量減少と市民の節水意識もあって、近年は類似団体と比較しても低い水準となっていたが、令和3年度は大口ユーザーの生産活動がやや活発であったため、類似団体と同程度の利用率となっている。
　⑧有収率は、漏水調査等の対策を講じているが、管路の老朽化も進行しているため、今後も横ばいで推移していくと思われる。</t>
    <rPh sb="2" eb="4">
      <t>ケイジョウ</t>
    </rPh>
    <rPh sb="4" eb="6">
      <t>シュウシ</t>
    </rPh>
    <rPh sb="6" eb="8">
      <t>ヒリツ</t>
    </rPh>
    <rPh sb="10" eb="12">
      <t>ゲンショウ</t>
    </rPh>
    <rPh sb="12" eb="14">
      <t>ケイコウ</t>
    </rPh>
    <rPh sb="24" eb="26">
      <t>ウワマワ</t>
    </rPh>
    <rPh sb="31" eb="34">
      <t>ケッソンキン</t>
    </rPh>
    <rPh sb="39" eb="41">
      <t>ルイセキ</t>
    </rPh>
    <rPh sb="41" eb="43">
      <t>ケッソン</t>
    </rPh>
    <rPh sb="43" eb="44">
      <t>キン</t>
    </rPh>
    <rPh sb="44" eb="46">
      <t>ヒリツ</t>
    </rPh>
    <rPh sb="47" eb="49">
      <t>ケンゼン</t>
    </rPh>
    <rPh sb="50" eb="52">
      <t>ケイエイ</t>
    </rPh>
    <rPh sb="52" eb="54">
      <t>ジョウタイ</t>
    </rPh>
    <rPh sb="67" eb="69">
      <t>カイゼン</t>
    </rPh>
    <rPh sb="69" eb="71">
      <t>ケイコウ</t>
    </rPh>
    <rPh sb="77" eb="79">
      <t>レイワ</t>
    </rPh>
    <rPh sb="80" eb="82">
      <t>ネンド</t>
    </rPh>
    <rPh sb="83" eb="86">
      <t>ネンドマツ</t>
    </rPh>
    <rPh sb="87" eb="89">
      <t>ケンセツ</t>
    </rPh>
    <rPh sb="89" eb="91">
      <t>カイリョウ</t>
    </rPh>
    <rPh sb="91" eb="93">
      <t>ジギョウ</t>
    </rPh>
    <rPh sb="94" eb="97">
      <t>ミバライキン</t>
    </rPh>
    <rPh sb="98" eb="100">
      <t>ケイジョウ</t>
    </rPh>
    <rPh sb="105" eb="107">
      <t>ルイジ</t>
    </rPh>
    <rPh sb="107" eb="109">
      <t>ダンタイ</t>
    </rPh>
    <rPh sb="110" eb="113">
      <t>ヘイキンチ</t>
    </rPh>
    <rPh sb="114" eb="116">
      <t>シタマワ</t>
    </rPh>
    <rPh sb="135" eb="137">
      <t>キュウスイ</t>
    </rPh>
    <rPh sb="137" eb="139">
      <t>シュウエキ</t>
    </rPh>
    <rPh sb="140" eb="142">
      <t>ゲンショウ</t>
    </rPh>
    <rPh sb="143" eb="145">
      <t>コンゴ</t>
    </rPh>
    <rPh sb="145" eb="147">
      <t>ロウキュウ</t>
    </rPh>
    <rPh sb="147" eb="149">
      <t>シセツ</t>
    </rPh>
    <rPh sb="150" eb="152">
      <t>コウシン</t>
    </rPh>
    <rPh sb="152" eb="154">
      <t>ジギョウ</t>
    </rPh>
    <rPh sb="155" eb="156">
      <t>ヒカ</t>
    </rPh>
    <rPh sb="165" eb="167">
      <t>ゾウカ</t>
    </rPh>
    <rPh sb="167" eb="169">
      <t>ケイコウ</t>
    </rPh>
    <rPh sb="170" eb="172">
      <t>スイイ</t>
    </rPh>
    <rPh sb="179" eb="180">
      <t>オモ</t>
    </rPh>
    <rPh sb="187" eb="189">
      <t>リョウキン</t>
    </rPh>
    <rPh sb="189" eb="191">
      <t>カイシュウ</t>
    </rPh>
    <rPh sb="191" eb="192">
      <t>リツ</t>
    </rPh>
    <rPh sb="194" eb="196">
      <t>キュウスイ</t>
    </rPh>
    <rPh sb="196" eb="198">
      <t>シュウエキ</t>
    </rPh>
    <rPh sb="199" eb="201">
      <t>ゲンショウ</t>
    </rPh>
    <rPh sb="201" eb="202">
      <t>トウ</t>
    </rPh>
    <rPh sb="203" eb="205">
      <t>ゲンショウ</t>
    </rPh>
    <rPh sb="205" eb="207">
      <t>ケイコウ</t>
    </rPh>
    <rPh sb="217" eb="219">
      <t>ウワマワ</t>
    </rPh>
    <rPh sb="222" eb="224">
      <t>キュウスイ</t>
    </rPh>
    <rPh sb="224" eb="226">
      <t>ゲンカ</t>
    </rPh>
    <rPh sb="227" eb="229">
      <t>ゼンコク</t>
    </rPh>
    <rPh sb="229" eb="232">
      <t>ヘイキンチ</t>
    </rPh>
    <rPh sb="232" eb="233">
      <t>オヨ</t>
    </rPh>
    <rPh sb="234" eb="236">
      <t>ルイジ</t>
    </rPh>
    <rPh sb="236" eb="238">
      <t>ダンタイ</t>
    </rPh>
    <rPh sb="238" eb="241">
      <t>ヘイキンチ</t>
    </rPh>
    <rPh sb="242" eb="243">
      <t>オオ</t>
    </rPh>
    <rPh sb="245" eb="247">
      <t>シタマワ</t>
    </rPh>
    <rPh sb="256" eb="258">
      <t>キュウスイ</t>
    </rPh>
    <rPh sb="259" eb="260">
      <t>カカ</t>
    </rPh>
    <rPh sb="261" eb="263">
      <t>ヒヨウ</t>
    </rPh>
    <rPh sb="264" eb="266">
      <t>キュウスイ</t>
    </rPh>
    <rPh sb="266" eb="268">
      <t>シュウエキ</t>
    </rPh>
    <rPh sb="269" eb="270">
      <t>マカナ</t>
    </rPh>
    <rPh sb="280" eb="281">
      <t>イ</t>
    </rPh>
    <rPh sb="284" eb="287">
      <t>ジョウスイジョウ</t>
    </rPh>
    <rPh sb="288" eb="290">
      <t>コウチ</t>
    </rPh>
    <rPh sb="294" eb="296">
      <t>シゼン</t>
    </rPh>
    <rPh sb="296" eb="298">
      <t>リュウカ</t>
    </rPh>
    <rPh sb="299" eb="301">
      <t>コウリツ</t>
    </rPh>
    <rPh sb="303" eb="306">
      <t>シガイチ</t>
    </rPh>
    <rPh sb="307" eb="309">
      <t>ハイスイ</t>
    </rPh>
    <rPh sb="314" eb="316">
      <t>ドウリョク</t>
    </rPh>
    <rPh sb="316" eb="317">
      <t>ヒ</t>
    </rPh>
    <rPh sb="318" eb="319">
      <t>オサ</t>
    </rPh>
    <rPh sb="321" eb="324">
      <t>シュウニュウメン</t>
    </rPh>
    <rPh sb="326" eb="328">
      <t>オオグチ</t>
    </rPh>
    <rPh sb="335" eb="337">
      <t>アンテイ</t>
    </rPh>
    <rPh sb="339" eb="341">
      <t>キュウスイ</t>
    </rPh>
    <rPh sb="341" eb="343">
      <t>シュウエキ</t>
    </rPh>
    <rPh sb="344" eb="345">
      <t>エ</t>
    </rPh>
    <rPh sb="353" eb="355">
      <t>ヨウイン</t>
    </rPh>
    <rPh sb="356" eb="357">
      <t>オモ</t>
    </rPh>
    <rPh sb="385" eb="387">
      <t>シミン</t>
    </rPh>
    <rPh sb="388" eb="390">
      <t>セッスイ</t>
    </rPh>
    <rPh sb="390" eb="392">
      <t>イシキ</t>
    </rPh>
    <rPh sb="397" eb="399">
      <t>キンネン</t>
    </rPh>
    <rPh sb="422" eb="424">
      <t>レイワ</t>
    </rPh>
    <rPh sb="425" eb="427">
      <t>ネンド</t>
    </rPh>
    <rPh sb="428" eb="430">
      <t>オオグチ</t>
    </rPh>
    <rPh sb="435" eb="437">
      <t>セイサン</t>
    </rPh>
    <rPh sb="437" eb="439">
      <t>カツドウ</t>
    </rPh>
    <rPh sb="442" eb="444">
      <t>カッパツ</t>
    </rPh>
    <rPh sb="451" eb="453">
      <t>ルイジ</t>
    </rPh>
    <rPh sb="453" eb="455">
      <t>ダンタイ</t>
    </rPh>
    <rPh sb="456" eb="459">
      <t>ドウテイド</t>
    </rPh>
    <rPh sb="460" eb="463">
      <t>リヨウリツ</t>
    </rPh>
    <rPh sb="510" eb="512">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</si>
</sst>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0.93</c:v>
                </c:pt>
                <c:pt idx="1">
                  <c:v>1.02</c:v>
                </c:pt>
                <c:pt idx="2">
                  <c:v>0.31</c:v>
                </c:pt>
                <c:pt idx="3">
                  <c:v>0.73</c:v>
                </c:pt>
                <c:pt idx="4">
                  <c:v>0.45</c:v>
                </c:pt>
              </c:numCache>
            </c:numRef>
          </c:val>
          <c:extLst>
            <c:ext xmlns:c16="http://schemas.microsoft.com/office/drawing/2014/chart" uri="{C3380CC4-5D6E-409C-BE32-E72D297353CC}">
              <c16:uniqueId val="{00000000-E243-49B4-8951-A8CAB1A653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243-49B4-8951-A8CAB1A653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63.02</c:v>
                </c:pt>
                <c:pt idx="1">
                  <c:v>60.71</c:v>
                </c:pt>
                <c:pt idx="2">
                  <c:v>57.7</c:v>
                </c:pt>
                <c:pt idx="3">
                  <c:v>58.62</c:v>
                </c:pt>
                <c:pt idx="4">
                  <c:v>59.52</c:v>
                </c:pt>
              </c:numCache>
            </c:numRef>
          </c:val>
          <c:extLst>
            <c:ext xmlns:c16="http://schemas.microsoft.com/office/drawing/2014/chart" uri="{C3380CC4-5D6E-409C-BE32-E72D297353CC}">
              <c16:uniqueId val="{00000000-7AE1-4569-A0C7-AD1E15DFB2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AE1-4569-A0C7-AD1E15DFB2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92.35</c:v>
                </c:pt>
                <c:pt idx="1">
                  <c:v>91.9</c:v>
                </c:pt>
                <c:pt idx="2">
                  <c:v>93</c:v>
                </c:pt>
                <c:pt idx="3">
                  <c:v>93.44</c:v>
                </c:pt>
                <c:pt idx="4">
                  <c:v>93.29</c:v>
                </c:pt>
              </c:numCache>
            </c:numRef>
          </c:val>
          <c:extLst>
            <c:ext xmlns:c16="http://schemas.microsoft.com/office/drawing/2014/chart" uri="{C3380CC4-5D6E-409C-BE32-E72D297353CC}">
              <c16:uniqueId val="{00000000-3507-4B9A-8B6C-D51063030C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3507-4B9A-8B6C-D51063030C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124.13</c:v>
                </c:pt>
                <c:pt idx="1">
                  <c:v>124.25</c:v>
                </c:pt>
                <c:pt idx="2">
                  <c:v>122.64</c:v>
                </c:pt>
                <c:pt idx="3">
                  <c:v>118.22</c:v>
                </c:pt>
                <c:pt idx="4">
                  <c:v>116.14</c:v>
                </c:pt>
              </c:numCache>
            </c:numRef>
          </c:val>
          <c:extLst>
            <c:ext xmlns:c16="http://schemas.microsoft.com/office/drawing/2014/chart" uri="{C3380CC4-5D6E-409C-BE32-E72D297353CC}">
              <c16:uniqueId val="{00000000-26D3-45B9-8B03-6E3926895D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6D3-45B9-8B03-6E3926895D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53.19</c:v>
                </c:pt>
                <c:pt idx="1">
                  <c:v>54.58</c:v>
                </c:pt>
                <c:pt idx="2">
                  <c:v>55.04</c:v>
                </c:pt>
                <c:pt idx="3">
                  <c:v>56.18</c:v>
                </c:pt>
                <c:pt idx="4">
                  <c:v>57.25</c:v>
                </c:pt>
              </c:numCache>
            </c:numRef>
          </c:val>
          <c:extLst>
            <c:ext xmlns:c16="http://schemas.microsoft.com/office/drawing/2014/chart" uri="{C3380CC4-5D6E-409C-BE32-E72D297353CC}">
              <c16:uniqueId val="{00000000-1E88-4F76-9880-B66A60AB97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1E88-4F76-9880-B66A60AB97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30.09</c:v>
                </c:pt>
                <c:pt idx="1">
                  <c:v>31.58</c:v>
                </c:pt>
                <c:pt idx="2">
                  <c:v>33.25</c:v>
                </c:pt>
                <c:pt idx="3">
                  <c:v>37.979999999999997</c:v>
                </c:pt>
                <c:pt idx="4">
                  <c:v>41.99</c:v>
                </c:pt>
              </c:numCache>
            </c:numRef>
          </c:val>
          <c:extLst>
            <c:ext xmlns:c16="http://schemas.microsoft.com/office/drawing/2014/chart" uri="{C3380CC4-5D6E-409C-BE32-E72D297353CC}">
              <c16:uniqueId val="{00000000-FC44-4408-9386-D3E7AC373E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C44-4408-9386-D3E7AC373E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B-40E6-B4D1-A6BD363EBB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84DB-40E6-B4D1-A6BD363EBB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330.13</c:v>
                </c:pt>
                <c:pt idx="1">
                  <c:v>337.58</c:v>
                </c:pt>
                <c:pt idx="2">
                  <c:v>391.74</c:v>
                </c:pt>
                <c:pt idx="3">
                  <c:v>480.5</c:v>
                </c:pt>
                <c:pt idx="4">
                  <c:v>352.52</c:v>
                </c:pt>
              </c:numCache>
            </c:numRef>
          </c:val>
          <c:extLst>
            <c:ext xmlns:c16="http://schemas.microsoft.com/office/drawing/2014/chart" uri="{C3380CC4-5D6E-409C-BE32-E72D297353CC}">
              <c16:uniqueId val="{00000000-612B-4DE2-B980-F9262EF4CC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12B-4DE2-B980-F9262EF4CC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309.92</c:v>
                </c:pt>
                <c:pt idx="1">
                  <c:v>290.72000000000003</c:v>
                </c:pt>
                <c:pt idx="2">
                  <c:v>287.77</c:v>
                </c:pt>
                <c:pt idx="3">
                  <c:v>282.05</c:v>
                </c:pt>
                <c:pt idx="4">
                  <c:v>294.67</c:v>
                </c:pt>
              </c:numCache>
            </c:numRef>
          </c:val>
          <c:extLst>
            <c:ext xmlns:c16="http://schemas.microsoft.com/office/drawing/2014/chart" uri="{C3380CC4-5D6E-409C-BE32-E72D297353CC}">
              <c16:uniqueId val="{00000000-98A3-485E-995C-3E314CA7F2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8A3-485E-995C-3E314CA7F2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113.63</c:v>
                </c:pt>
                <c:pt idx="1">
                  <c:v>112.88</c:v>
                </c:pt>
                <c:pt idx="2">
                  <c:v>112.14</c:v>
                </c:pt>
                <c:pt idx="3">
                  <c:v>107.33</c:v>
                </c:pt>
                <c:pt idx="4">
                  <c:v>105.11</c:v>
                </c:pt>
              </c:numCache>
            </c:numRef>
          </c:val>
          <c:extLst>
            <c:ext xmlns:c16="http://schemas.microsoft.com/office/drawing/2014/chart" uri="{C3380CC4-5D6E-409C-BE32-E72D297353CC}">
              <c16:uniqueId val="{00000000-848D-489F-9359-2EBE6C3556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48D-489F-9359-2EBE6C3556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69.180000000000007</c:v>
                </c:pt>
                <c:pt idx="1">
                  <c:v>71.459999999999994</c:v>
                </c:pt>
                <c:pt idx="2">
                  <c:v>73.42</c:v>
                </c:pt>
                <c:pt idx="3">
                  <c:v>74.849999999999994</c:v>
                </c:pt>
                <c:pt idx="4">
                  <c:v>73.95</c:v>
                </c:pt>
              </c:numCache>
            </c:numRef>
          </c:val>
          <c:extLst>
            <c:ext xmlns:c16="http://schemas.microsoft.com/office/drawing/2014/chart" uri="{C3380CC4-5D6E-409C-BE32-E72D297353CC}">
              <c16:uniqueId val="{00000000-0009-4DFE-B98E-D60271D79F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009-4DFE-B98E-D60271D79F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山口県　下松市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57294</v>
      </c>
      <c r="AM8" s="45"/>
      <c r="AN8" s="45"/>
      <c r="AO8" s="45"/>
      <c r="AP8" s="45"/>
      <c r="AQ8" s="45"/>
      <c r="AR8" s="45"/>
      <c r="AS8" s="45"/>
      <c r="AT8" s="46">
        <f>データ!$S$6</f>
        <v>89.36</v>
      </c>
      <c r="AU8" s="47"/>
      <c r="AV8" s="47"/>
      <c r="AW8" s="47"/>
      <c r="AX8" s="47"/>
      <c r="AY8" s="47"/>
      <c r="AZ8" s="47"/>
      <c r="BA8" s="47"/>
      <c r="BB8" s="48">
        <f>データ!$T$6</f>
        <v>641.16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77.34</v>
      </c>
      <c r="J10" s="47"/>
      <c r="K10" s="47"/>
      <c r="L10" s="47"/>
      <c r="M10" s="47"/>
      <c r="N10" s="47"/>
      <c r="O10" s="81"/>
      <c r="P10" s="48">
        <f>データ!$P$6</f>
        <v>97.97</v>
      </c>
      <c r="Q10" s="48"/>
      <c r="R10" s="48"/>
      <c r="S10" s="48"/>
      <c r="T10" s="48"/>
      <c r="U10" s="48"/>
      <c r="V10" s="48"/>
      <c r="W10" s="45">
        <f>データ!$Q$6</f>
        <v>1534</v>
      </c>
      <c r="X10" s="45"/>
      <c r="Y10" s="45"/>
      <c r="Z10" s="45"/>
      <c r="AA10" s="45"/>
      <c r="AB10" s="45"/>
      <c r="AC10" s="45"/>
      <c r="AD10" s="2"/>
      <c r="AE10" s="2"/>
      <c r="AF10" s="2"/>
      <c r="AG10" s="2"/>
      <c r="AH10" s="2"/>
      <c r="AI10" s="2"/>
      <c r="AJ10" s="2"/>
      <c r="AK10" s="2"/>
      <c r="AL10" s="45">
        <f>データ!$U$6</f>
        <v>56074</v>
      </c>
      <c r="AM10" s="45"/>
      <c r="AN10" s="45"/>
      <c r="AO10" s="45"/>
      <c r="AP10" s="45"/>
      <c r="AQ10" s="45"/>
      <c r="AR10" s="45"/>
      <c r="AS10" s="45"/>
      <c r="AT10" s="46">
        <f>データ!$V$6</f>
        <v>44.39</v>
      </c>
      <c r="AU10" s="47"/>
      <c r="AV10" s="47"/>
      <c r="AW10" s="47"/>
      <c r="AX10" s="47"/>
      <c r="AY10" s="47"/>
      <c r="AZ10" s="47"/>
      <c r="BA10" s="47"/>
      <c r="BB10" s="48">
        <f>データ!$W$6</f>
        <v>1263.21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7N6Cl7n/gwBrilvIScVb6ftv7hgW7GibX/cQWJ4k7o8yI48+kr/obUeV6iVGIscLzVxkl5vAXJmDbrArr/5Ww==" saltValue="KMLgpLjfU5A4c4j+Rr847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352071</v>
      </c>
      <c r="D6" s="20">
        <f t="shared" si="3"/>
        <v>46</v>
      </c>
      <c r="E6" s="20">
        <f t="shared" si="3"/>
        <v>1</v>
      </c>
      <c r="F6" s="20">
        <f t="shared" si="3"/>
        <v>0</v>
      </c>
      <c r="G6" s="20">
        <f t="shared" si="3"/>
        <v>1</v>
      </c>
      <c r="H6" s="20" t="str">
        <f t="shared" si="3"/>
        <v>山口県　下松市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77.34</v>
      </c>
      <c r="P6" s="21">
        <f t="shared" si="3"/>
        <v>97.97</v>
      </c>
      <c r="Q6" s="21">
        <f t="shared" si="3"/>
        <v>1534</v>
      </c>
      <c r="R6" s="21">
        <f t="shared" si="3"/>
        <v>57294</v>
      </c>
      <c r="S6" s="21">
        <f t="shared" si="3"/>
        <v>89.36</v>
      </c>
      <c r="T6" s="21">
        <f t="shared" si="3"/>
        <v>641.16</v>
      </c>
      <c r="U6" s="21">
        <f t="shared" si="3"/>
        <v>56074</v>
      </c>
      <c r="V6" s="21">
        <f t="shared" si="3"/>
        <v>44.39</v>
      </c>
      <c r="W6" s="21">
        <f t="shared" si="3"/>
        <v>1263.21</v>
      </c>
      <c r="X6" s="22">
        <f>IF(X7="",NA(),X7)</f>
        <v>124.13</v>
      </c>
      <c r="Y6" s="22">
        <f t="shared" ref="Y6:AG6" si="4">IF(Y7="",NA(),Y7)</f>
        <v>124.25</v>
      </c>
      <c r="Z6" s="22">
        <f t="shared" si="4"/>
        <v>122.64</v>
      </c>
      <c r="AA6" s="22">
        <f t="shared" si="4"/>
        <v>118.22</v>
      </c>
      <c r="AB6" s="22">
        <f t="shared" si="4"/>
        <v>116.14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330.13</v>
      </c>
      <c r="AU6" s="22">
        <f t="shared" ref="AU6:BC6" si="6">IF(AU7="",NA(),AU7)</f>
        <v>337.58</v>
      </c>
      <c r="AV6" s="22">
        <f t="shared" si="6"/>
        <v>391.74</v>
      </c>
      <c r="AW6" s="22">
        <f t="shared" si="6"/>
        <v>480.5</v>
      </c>
      <c r="AX6" s="22">
        <f t="shared" si="6"/>
        <v>352.52</v>
      </c>
      <c r="AY6" s="22">
        <f t="shared" si="6"/>
        <v>355.5</v>
      </c>
      <c r="AZ6" s="22">
        <f t="shared" si="6"/>
        <v>349.83</v>
      </c>
      <c r="BA6" s="22">
        <f t="shared" si="6"/>
        <v>360.86</v>
      </c>
      <c r="BB6" s="22">
        <f t="shared" si="6"/>
        <v>350.79</v>
      </c>
      <c r="BC6" s="22">
        <f t="shared" si="6"/>
        <v>354.57</v>
      </c>
      <c r="BD6" s="21" t="str">
        <f>IF(BD7="","",IF(BD7="-","【-】","【"&amp;SUBSTITUTE(TEXT(BD7,"#,##0.00"),"-","△")&amp;"】"))</f>
        <v>【261.51】</v>
      </c>
      <c r="BE6" s="22">
        <f>IF(BE7="",NA(),BE7)</f>
        <v>309.92</v>
      </c>
      <c r="BF6" s="22">
        <f t="shared" ref="BF6:BN6" si="7">IF(BF7="",NA(),BF7)</f>
        <v>290.72000000000003</v>
      </c>
      <c r="BG6" s="22">
        <f t="shared" si="7"/>
        <v>287.77</v>
      </c>
      <c r="BH6" s="22">
        <f t="shared" si="7"/>
        <v>282.05</v>
      </c>
      <c r="BI6" s="22">
        <f t="shared" si="7"/>
        <v>294.67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113.63</v>
      </c>
      <c r="BQ6" s="22">
        <f t="shared" ref="BQ6:BY6" si="8">IF(BQ7="",NA(),BQ7)</f>
        <v>112.88</v>
      </c>
      <c r="BR6" s="22">
        <f t="shared" si="8"/>
        <v>112.14</v>
      </c>
      <c r="BS6" s="22">
        <f t="shared" si="8"/>
        <v>107.33</v>
      </c>
      <c r="BT6" s="22">
        <f t="shared" si="8"/>
        <v>105.11</v>
      </c>
      <c r="BU6" s="22">
        <f t="shared" si="8"/>
        <v>104.57</v>
      </c>
      <c r="BV6" s="22">
        <f t="shared" si="8"/>
        <v>103.54</v>
      </c>
      <c r="BW6" s="22">
        <f t="shared" si="8"/>
        <v>103.32</v>
      </c>
      <c r="BX6" s="22">
        <f t="shared" si="8"/>
        <v>100.85</v>
      </c>
      <c r="BY6" s="22">
        <f t="shared" si="8"/>
        <v>103.79</v>
      </c>
      <c r="BZ6" s="21" t="str">
        <f>IF(BZ7="","",IF(BZ7="-","【-】","【"&amp;SUBSTITUTE(TEXT(BZ7,"#,##0.00"),"-","△")&amp;"】"))</f>
        <v>【102.35】</v>
      </c>
      <c r="CA6" s="22">
        <f>IF(CA7="",NA(),CA7)</f>
        <v>69.180000000000007</v>
      </c>
      <c r="CB6" s="22">
        <f t="shared" ref="CB6:CJ6" si="9">IF(CB7="",NA(),CB7)</f>
        <v>71.459999999999994</v>
      </c>
      <c r="CC6" s="22">
        <f t="shared" si="9"/>
        <v>73.42</v>
      </c>
      <c r="CD6" s="22">
        <f t="shared" si="9"/>
        <v>74.849999999999994</v>
      </c>
      <c r="CE6" s="22">
        <f t="shared" si="9"/>
        <v>73.95</v>
      </c>
      <c r="CF6" s="22">
        <f t="shared" si="9"/>
        <v>165.47</v>
      </c>
      <c r="CG6" s="22">
        <f t="shared" si="9"/>
        <v>167.46</v>
      </c>
      <c r="CH6" s="22">
        <f t="shared" si="9"/>
        <v>168.56</v>
      </c>
      <c r="CI6" s="22">
        <f t="shared" si="9"/>
        <v>167.1</v>
      </c>
      <c r="CJ6" s="22">
        <f t="shared" si="9"/>
        <v>167.86</v>
      </c>
      <c r="CK6" s="21" t="str">
        <f>IF(CK7="","",IF(CK7="-","【-】","【"&amp;SUBSTITUTE(TEXT(CK7,"#,##0.00"),"-","△")&amp;"】"))</f>
        <v>【167.74】</v>
      </c>
      <c r="CL6" s="22">
        <f>IF(CL7="",NA(),CL7)</f>
        <v>63.02</v>
      </c>
      <c r="CM6" s="22">
        <f t="shared" ref="CM6:CU6" si="10">IF(CM7="",NA(),CM7)</f>
        <v>60.71</v>
      </c>
      <c r="CN6" s="22">
        <f t="shared" si="10"/>
        <v>57.7</v>
      </c>
      <c r="CO6" s="22">
        <f t="shared" si="10"/>
        <v>58.62</v>
      </c>
      <c r="CP6" s="22">
        <f t="shared" si="10"/>
        <v>59.52</v>
      </c>
      <c r="CQ6" s="22">
        <f t="shared" si="10"/>
        <v>59.74</v>
      </c>
      <c r="CR6" s="22">
        <f t="shared" si="10"/>
        <v>59.46</v>
      </c>
      <c r="CS6" s="22">
        <f t="shared" si="10"/>
        <v>59.51</v>
      </c>
      <c r="CT6" s="22">
        <f t="shared" si="10"/>
        <v>59.91</v>
      </c>
      <c r="CU6" s="22">
        <f t="shared" si="10"/>
        <v>59.4</v>
      </c>
      <c r="CV6" s="21" t="str">
        <f>IF(CV7="","",IF(CV7="-","【-】","【"&amp;SUBSTITUTE(TEXT(CV7,"#,##0.00"),"-","△")&amp;"】"))</f>
        <v>【60.29】</v>
      </c>
      <c r="CW6" s="22">
        <f>IF(CW7="",NA(),CW7)</f>
        <v>92.35</v>
      </c>
      <c r="CX6" s="22">
        <f t="shared" ref="CX6:DF6" si="11">IF(CX7="",NA(),CX7)</f>
        <v>91.9</v>
      </c>
      <c r="CY6" s="22">
        <f t="shared" si="11"/>
        <v>93</v>
      </c>
      <c r="CZ6" s="22">
        <f t="shared" si="11"/>
        <v>93.44</v>
      </c>
      <c r="DA6" s="22">
        <f t="shared" si="11"/>
        <v>93.29</v>
      </c>
      <c r="DB6" s="22">
        <f t="shared" si="11"/>
        <v>87.28</v>
      </c>
      <c r="DC6" s="22">
        <f t="shared" si="11"/>
        <v>87.41</v>
      </c>
      <c r="DD6" s="22">
        <f t="shared" si="11"/>
        <v>87.08</v>
      </c>
      <c r="DE6" s="22">
        <f t="shared" si="11"/>
        <v>87.26</v>
      </c>
      <c r="DF6" s="22">
        <f t="shared" si="11"/>
        <v>87.57</v>
      </c>
      <c r="DG6" s="21" t="str">
        <f>IF(DG7="","",IF(DG7="-","【-】","【"&amp;SUBSTITUTE(TEXT(DG7,"#,##0.00"),"-","△")&amp;"】"))</f>
        <v>【90.12】</v>
      </c>
      <c r="DH6" s="22">
        <f>IF(DH7="",NA(),DH7)</f>
        <v>53.19</v>
      </c>
      <c r="DI6" s="22">
        <f t="shared" ref="DI6:DQ6" si="12">IF(DI7="",NA(),DI7)</f>
        <v>54.58</v>
      </c>
      <c r="DJ6" s="22">
        <f t="shared" si="12"/>
        <v>55.04</v>
      </c>
      <c r="DK6" s="22">
        <f t="shared" si="12"/>
        <v>56.18</v>
      </c>
      <c r="DL6" s="22">
        <f t="shared" si="12"/>
        <v>57.25</v>
      </c>
      <c r="DM6" s="22">
        <f t="shared" si="12"/>
        <v>46.94</v>
      </c>
      <c r="DN6" s="22">
        <f t="shared" si="12"/>
        <v>47.62</v>
      </c>
      <c r="DO6" s="22">
        <f t="shared" si="12"/>
        <v>48.55</v>
      </c>
      <c r="DP6" s="22">
        <f t="shared" si="12"/>
        <v>49.2</v>
      </c>
      <c r="DQ6" s="22">
        <f t="shared" si="12"/>
        <v>50.01</v>
      </c>
      <c r="DR6" s="21" t="str">
        <f>IF(DR7="","",IF(DR7="-","【-】","【"&amp;SUBSTITUTE(TEXT(DR7,"#,##0.00"),"-","△")&amp;"】"))</f>
        <v>【50.88】</v>
      </c>
      <c r="DS6" s="22">
        <f>IF(DS7="",NA(),DS7)</f>
        <v>30.09</v>
      </c>
      <c r="DT6" s="22">
        <f t="shared" ref="DT6:EB6" si="13">IF(DT7="",NA(),DT7)</f>
        <v>31.58</v>
      </c>
      <c r="DU6" s="22">
        <f t="shared" si="13"/>
        <v>33.25</v>
      </c>
      <c r="DV6" s="22">
        <f t="shared" si="13"/>
        <v>37.979999999999997</v>
      </c>
      <c r="DW6" s="22">
        <f t="shared" si="13"/>
        <v>41.99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0.93</v>
      </c>
      <c r="EE6" s="22">
        <f t="shared" ref="EE6:EM6" si="14">IF(EE7="",NA(),EE7)</f>
        <v>1.02</v>
      </c>
      <c r="EF6" s="22">
        <f t="shared" si="14"/>
        <v>0.31</v>
      </c>
      <c r="EG6" s="22">
        <f t="shared" si="14"/>
        <v>0.73</v>
      </c>
      <c r="EH6" s="22">
        <f t="shared" si="14"/>
        <v>0.45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352071</v>
      </c>
      <c r="D7" s="24">
        <v>46</v>
      </c>
      <c r="E7" s="24">
        <v>1</v>
      </c>
      <c r="F7" s="24">
        <v>0</v>
      </c>
      <c r="G7" s="24">
        <v>1</v>
      </c>
      <c r="H7" s="24" t="s">
        <v>93</v>
      </c>
      <c r="I7" s="24" t="s">
        <v>94</v>
      </c>
      <c r="J7" s="24" t="s">
        <v>95</v>
      </c>
      <c r="K7" s="24" t="s">
        <v>96</v>
      </c>
      <c r="L7" s="24" t="s">
        <v>97</v>
      </c>
      <c r="M7" s="24" t="s">
        <v>98</v>
      </c>
      <c r="N7" s="25" t="s">
        <v>99</v>
      </c>
      <c r="O7" s="25">
        <v>77.34</v>
      </c>
      <c r="P7" s="25">
        <v>97.97</v>
      </c>
      <c r="Q7" s="25">
        <v>1534</v>
      </c>
      <c r="R7" s="25">
        <v>57294</v>
      </c>
      <c r="S7" s="25">
        <v>89.36</v>
      </c>
      <c r="T7" s="25">
        <v>641.16</v>
      </c>
      <c r="U7" s="25">
        <v>56074</v>
      </c>
      <c r="V7" s="25">
        <v>44.39</v>
      </c>
      <c r="W7" s="25">
        <v>1263.21</v>
      </c>
      <c r="X7" s="25">
        <v>124.13</v>
      </c>
      <c r="Y7" s="25">
        <v>124.25</v>
      </c>
      <c r="Z7" s="25">
        <v>122.64</v>
      </c>
      <c r="AA7" s="25">
        <v>118.22</v>
      </c>
      <c r="AB7" s="25">
        <v>116.14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330.13</v>
      </c>
      <c r="AU7" s="25">
        <v>337.58</v>
      </c>
      <c r="AV7" s="25">
        <v>391.74</v>
      </c>
      <c r="AW7" s="25">
        <v>480.5</v>
      </c>
      <c r="AX7" s="25">
        <v>352.52</v>
      </c>
      <c r="AY7" s="25">
        <v>355.5</v>
      </c>
      <c r="AZ7" s="25">
        <v>349.83</v>
      </c>
      <c r="BA7" s="25">
        <v>360.86</v>
      </c>
      <c r="BB7" s="25">
        <v>350.79</v>
      </c>
      <c r="BC7" s="25">
        <v>354.57</v>
      </c>
      <c r="BD7" s="25">
        <v>261.51</v>
      </c>
      <c r="BE7" s="25">
        <v>309.92</v>
      </c>
      <c r="BF7" s="25">
        <v>290.72000000000003</v>
      </c>
      <c r="BG7" s="25">
        <v>287.77</v>
      </c>
      <c r="BH7" s="25">
        <v>282.05</v>
      </c>
      <c r="BI7" s="25">
        <v>294.67</v>
      </c>
      <c r="BJ7" s="25">
        <v>312.58</v>
      </c>
      <c r="BK7" s="25">
        <v>314.87</v>
      </c>
      <c r="BL7" s="25">
        <v>309.27999999999997</v>
      </c>
      <c r="BM7" s="25">
        <v>322.92</v>
      </c>
      <c r="BN7" s="25">
        <v>303.45999999999998</v>
      </c>
      <c r="BO7" s="25">
        <v>265.16000000000003</v>
      </c>
      <c r="BP7" s="25">
        <v>113.63</v>
      </c>
      <c r="BQ7" s="25">
        <v>112.88</v>
      </c>
      <c r="BR7" s="25">
        <v>112.14</v>
      </c>
      <c r="BS7" s="25">
        <v>107.33</v>
      </c>
      <c r="BT7" s="25">
        <v>105.11</v>
      </c>
      <c r="BU7" s="25">
        <v>104.57</v>
      </c>
      <c r="BV7" s="25">
        <v>103.54</v>
      </c>
      <c r="BW7" s="25">
        <v>103.32</v>
      </c>
      <c r="BX7" s="25">
        <v>100.85</v>
      </c>
      <c r="BY7" s="25">
        <v>103.79</v>
      </c>
      <c r="BZ7" s="25">
        <v>102.35</v>
      </c>
      <c r="CA7" s="25">
        <v>69.180000000000007</v>
      </c>
      <c r="CB7" s="25">
        <v>71.459999999999994</v>
      </c>
      <c r="CC7" s="25">
        <v>73.42</v>
      </c>
      <c r="CD7" s="25">
        <v>74.849999999999994</v>
      </c>
      <c r="CE7" s="25">
        <v>73.95</v>
      </c>
      <c r="CF7" s="25">
        <v>165.47</v>
      </c>
      <c r="CG7" s="25">
        <v>167.46</v>
      </c>
      <c r="CH7" s="25">
        <v>168.56</v>
      </c>
      <c r="CI7" s="25">
        <v>167.1</v>
      </c>
      <c r="CJ7" s="25">
        <v>167.86</v>
      </c>
      <c r="CK7" s="25">
        <v>167.74</v>
      </c>
      <c r="CL7" s="25">
        <v>63.02</v>
      </c>
      <c r="CM7" s="25">
        <v>60.71</v>
      </c>
      <c r="CN7" s="25">
        <v>57.7</v>
      </c>
      <c r="CO7" s="25">
        <v>58.62</v>
      </c>
      <c r="CP7" s="25">
        <v>59.52</v>
      </c>
      <c r="CQ7" s="25">
        <v>59.74</v>
      </c>
      <c r="CR7" s="25">
        <v>59.46</v>
      </c>
      <c r="CS7" s="25">
        <v>59.51</v>
      </c>
      <c r="CT7" s="25">
        <v>59.91</v>
      </c>
      <c r="CU7" s="25">
        <v>59.4</v>
      </c>
      <c r="CV7" s="25">
        <v>60.29</v>
      </c>
      <c r="CW7" s="25">
        <v>92.35</v>
      </c>
      <c r="CX7" s="25">
        <v>91.9</v>
      </c>
      <c r="CY7" s="25">
        <v>93</v>
      </c>
      <c r="CZ7" s="25">
        <v>93.44</v>
      </c>
      <c r="DA7" s="25">
        <v>93.29</v>
      </c>
      <c r="DB7" s="25">
        <v>87.28</v>
      </c>
      <c r="DC7" s="25">
        <v>87.41</v>
      </c>
      <c r="DD7" s="25">
        <v>87.08</v>
      </c>
      <c r="DE7" s="25">
        <v>87.26</v>
      </c>
      <c r="DF7" s="25">
        <v>87.57</v>
      </c>
      <c r="DG7" s="25">
        <v>90.12</v>
      </c>
      <c r="DH7" s="25">
        <v>53.19</v>
      </c>
      <c r="DI7" s="25">
        <v>54.58</v>
      </c>
      <c r="DJ7" s="25">
        <v>55.04</v>
      </c>
      <c r="DK7" s="25">
        <v>56.18</v>
      </c>
      <c r="DL7" s="25">
        <v>57.25</v>
      </c>
      <c r="DM7" s="25">
        <v>46.94</v>
      </c>
      <c r="DN7" s="25">
        <v>47.62</v>
      </c>
      <c r="DO7" s="25">
        <v>48.55</v>
      </c>
      <c r="DP7" s="25">
        <v>49.2</v>
      </c>
      <c r="DQ7" s="25">
        <v>50.01</v>
      </c>
      <c r="DR7" s="25">
        <v>50.88</v>
      </c>
      <c r="DS7" s="25">
        <v>30.09</v>
      </c>
      <c r="DT7" s="25">
        <v>31.58</v>
      </c>
      <c r="DU7" s="25">
        <v>33.25</v>
      </c>
      <c r="DV7" s="25">
        <v>37.979999999999997</v>
      </c>
      <c r="DW7" s="25">
        <v>41.99</v>
      </c>
      <c r="DX7" s="25">
        <v>14.48</v>
      </c>
      <c r="DY7" s="25">
        <v>16.27</v>
      </c>
      <c r="DZ7" s="25">
        <v>17.11</v>
      </c>
      <c r="EA7" s="25">
        <v>18.329999999999998</v>
      </c>
      <c r="EB7" s="25">
        <v>20.27</v>
      </c>
      <c r="EC7" s="25">
        <v>22.3</v>
      </c>
      <c r="ED7" s="25">
        <v>0.93</v>
      </c>
      <c r="EE7" s="25">
        <v>1.02</v>
      </c>
      <c r="EF7" s="25">
        <v>0.31</v>
      </c>
      <c r="EG7" s="25">
        <v>0.73</v>
      </c>
      <c r="EH7" s="25">
        <v>0.45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航平</cp:lastModifiedBy>
  <dcterms:created xsi:type="dcterms:W3CDTF">2022-12-01T01:03:58Z</dcterms:created>
  <dcterms:modified xsi:type="dcterms:W3CDTF">2023-03-02T07:17:51Z</dcterms:modified>
  <cp:category/>
</cp:coreProperties>
</file>